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-server\共有\総務＆企画\企画係\01_海神丸等船舶利用（共同利用も含む）\03_研究航海・探査航海\01_研究航海\R6春季\01_募集要項\00_三村先生・廣野先生とのやりとり\01_送付\"/>
    </mc:Choice>
  </mc:AlternateContent>
  <xr:revisionPtr revIDLastSave="0" documentId="13_ncr:1_{E03F5C03-6FB6-4F30-9EE1-B6DAD2389F9C}" xr6:coauthVersionLast="47" xr6:coauthVersionMax="47" xr10:uidLastSave="{00000000-0000-0000-0000-000000000000}"/>
  <bookViews>
    <workbookView xWindow="3180" yWindow="1410" windowWidth="23340" windowHeight="14070" tabRatio="697" activeTab="2" xr2:uid="{00000000-000D-0000-FFFF-FFFF00000000}"/>
  </bookViews>
  <sheets>
    <sheet name="乗船者データ" sheetId="3" r:id="rId1"/>
    <sheet name="乗船者リスト" sheetId="22" r:id="rId2"/>
    <sheet name="テーマ概要" sheetId="2" r:id="rId3"/>
    <sheet name="記入例" sheetId="7" r:id="rId4"/>
    <sheet name="乗船者1" sheetId="4" r:id="rId5"/>
    <sheet name="乗船者2" sheetId="5" r:id="rId6"/>
    <sheet name="乗船者3" sheetId="8" r:id="rId7"/>
    <sheet name="乗船者4" sheetId="15" r:id="rId8"/>
    <sheet name="乗船者5" sheetId="16" r:id="rId9"/>
    <sheet name="乗船者6" sheetId="17" r:id="rId10"/>
    <sheet name="乗船者7" sheetId="18" r:id="rId11"/>
    <sheet name="乗船者8" sheetId="19" r:id="rId12"/>
    <sheet name="乗船者9" sheetId="20" r:id="rId13"/>
    <sheet name="乗船者10" sheetId="21" r:id="rId14"/>
  </sheets>
  <definedNames>
    <definedName name="_xlnm.Print_Area" localSheetId="2">テーマ概要!$A$1:$G$21</definedName>
    <definedName name="_xlnm.Print_Area" localSheetId="3">記入例!$A$1:$D$28</definedName>
    <definedName name="_xlnm.Print_Area" localSheetId="1">乗船者リスト!$A$1:$H$13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7" l="1"/>
  <c r="C1" i="21"/>
  <c r="C1" i="20"/>
  <c r="C1" i="19"/>
  <c r="C1" i="18"/>
  <c r="C1" i="17"/>
  <c r="C1" i="16"/>
  <c r="C1" i="15"/>
  <c r="C1" i="8"/>
  <c r="C1" i="5"/>
  <c r="C14" i="5"/>
  <c r="C14" i="4"/>
  <c r="C14" i="21" l="1"/>
  <c r="C14" i="20"/>
  <c r="C14" i="19"/>
  <c r="C14" i="18"/>
  <c r="C14" i="17"/>
  <c r="C14" i="16"/>
  <c r="C14" i="15"/>
  <c r="C14" i="8"/>
  <c r="C14" i="7"/>
  <c r="D2" i="22"/>
  <c r="AB3" i="3"/>
  <c r="Z9" i="3"/>
  <c r="M5" i="3"/>
  <c r="U13" i="3"/>
  <c r="J12" i="3"/>
  <c r="K6" i="3"/>
  <c r="Q4" i="3"/>
  <c r="L8" i="3"/>
  <c r="H8" i="3"/>
  <c r="Z7" i="3"/>
  <c r="J8" i="3"/>
  <c r="P10" i="3"/>
  <c r="N3" i="3"/>
  <c r="R8" i="3"/>
  <c r="M12" i="3"/>
  <c r="R12" i="3"/>
  <c r="S8" i="3"/>
  <c r="K10" i="3"/>
  <c r="K3" i="3"/>
  <c r="T11" i="3"/>
  <c r="N9" i="3"/>
  <c r="H7" i="3"/>
  <c r="M4" i="3"/>
  <c r="F4" i="3"/>
  <c r="Z8" i="3"/>
  <c r="AA3" i="3"/>
  <c r="J9" i="3"/>
  <c r="S9" i="3"/>
  <c r="G8" i="3"/>
  <c r="N13" i="3"/>
  <c r="Y9" i="3"/>
  <c r="O8" i="3"/>
  <c r="H6" i="3"/>
  <c r="U8" i="3"/>
  <c r="L12" i="3"/>
  <c r="P12" i="3"/>
  <c r="AA11" i="3"/>
  <c r="P9" i="3"/>
  <c r="H4" i="3"/>
  <c r="H5" i="3"/>
  <c r="I7" i="3"/>
  <c r="T5" i="3"/>
  <c r="P5" i="3"/>
  <c r="R9" i="3"/>
  <c r="S5" i="3"/>
  <c r="E12" i="3"/>
  <c r="Y11" i="3"/>
  <c r="S6" i="3"/>
  <c r="Z13" i="3"/>
  <c r="R11" i="3"/>
  <c r="K13" i="3"/>
  <c r="R13" i="3"/>
  <c r="E11" i="3"/>
  <c r="Y5" i="3"/>
  <c r="Q8" i="3"/>
  <c r="O13" i="3"/>
  <c r="P11" i="3"/>
  <c r="L4" i="3"/>
  <c r="AA4" i="3"/>
  <c r="O12" i="3"/>
  <c r="G13" i="3"/>
  <c r="G12" i="3"/>
  <c r="G10" i="3"/>
  <c r="U12" i="3"/>
  <c r="J11" i="3"/>
  <c r="N7" i="3"/>
  <c r="M7" i="3"/>
  <c r="N10" i="3"/>
  <c r="U5" i="3"/>
  <c r="I9" i="3"/>
  <c r="L6" i="3"/>
  <c r="Q11" i="3"/>
  <c r="Y4" i="3"/>
  <c r="U10" i="3"/>
  <c r="G9" i="3"/>
  <c r="O5" i="3"/>
  <c r="T12" i="3"/>
  <c r="T7" i="3"/>
  <c r="I3" i="3"/>
  <c r="L11" i="3"/>
  <c r="P8" i="3"/>
  <c r="Y13" i="3"/>
  <c r="I11" i="3"/>
  <c r="T9" i="3"/>
  <c r="M10" i="3"/>
  <c r="AA5" i="3"/>
  <c r="S7" i="3"/>
  <c r="Q9" i="3"/>
  <c r="G11" i="3"/>
  <c r="N6" i="3"/>
  <c r="M13" i="3"/>
  <c r="Q5" i="3"/>
  <c r="P13" i="3"/>
  <c r="G3" i="3"/>
  <c r="U11" i="3"/>
  <c r="J5" i="3"/>
  <c r="F13" i="3"/>
  <c r="Z11" i="3"/>
  <c r="N8" i="3"/>
  <c r="J3" i="3"/>
  <c r="AA10" i="3"/>
  <c r="J6" i="3"/>
  <c r="R6" i="3"/>
  <c r="S11" i="3"/>
  <c r="H9" i="3"/>
  <c r="L5" i="3"/>
  <c r="K7" i="3"/>
  <c r="T10" i="3"/>
  <c r="E6" i="3"/>
  <c r="F12" i="3"/>
  <c r="J7" i="3"/>
  <c r="F8" i="3"/>
  <c r="AA9" i="3"/>
  <c r="Y7" i="3"/>
  <c r="M11" i="3"/>
  <c r="P3" i="3"/>
  <c r="Q6" i="3"/>
  <c r="O11" i="3"/>
  <c r="K8" i="3"/>
  <c r="Z10" i="3"/>
  <c r="R10" i="3"/>
  <c r="N5" i="3"/>
  <c r="S13" i="3"/>
  <c r="N12" i="3"/>
  <c r="Q3" i="3"/>
  <c r="Y10" i="3"/>
  <c r="N4" i="3"/>
  <c r="M3" i="3"/>
  <c r="O7" i="3"/>
  <c r="O3" i="3"/>
  <c r="F7" i="3"/>
  <c r="Q7" i="3"/>
  <c r="Z4" i="3"/>
  <c r="L7" i="3"/>
  <c r="L10" i="3"/>
  <c r="U3" i="3"/>
  <c r="O6" i="3"/>
  <c r="G7" i="3"/>
  <c r="I13" i="3"/>
  <c r="Q12" i="3"/>
  <c r="AA13" i="3"/>
  <c r="K11" i="3"/>
  <c r="N11" i="3"/>
  <c r="F10" i="3"/>
  <c r="E9" i="3"/>
  <c r="U7" i="3"/>
  <c r="S12" i="3"/>
  <c r="H3" i="3"/>
  <c r="AA7" i="3"/>
  <c r="J4" i="3"/>
  <c r="Q10" i="3"/>
  <c r="Z5" i="3"/>
  <c r="Y3" i="3"/>
  <c r="G5" i="3"/>
  <c r="AA12" i="3"/>
  <c r="J10" i="3"/>
  <c r="T6" i="3"/>
  <c r="K9" i="3"/>
  <c r="L3" i="3"/>
  <c r="S3" i="3"/>
  <c r="T8" i="3"/>
  <c r="E7" i="3"/>
  <c r="I8" i="3"/>
  <c r="P6" i="3"/>
  <c r="Z6" i="3"/>
  <c r="O4" i="3"/>
  <c r="I4" i="3"/>
  <c r="Y8" i="3"/>
  <c r="U4" i="3"/>
  <c r="T3" i="3"/>
  <c r="E10" i="3"/>
  <c r="F5" i="3"/>
  <c r="E8" i="3"/>
  <c r="H13" i="3"/>
  <c r="H12" i="3"/>
  <c r="F11" i="3"/>
  <c r="K4" i="3"/>
  <c r="M8" i="3"/>
  <c r="Y12" i="3"/>
  <c r="S4" i="3"/>
  <c r="L9" i="3"/>
  <c r="T13" i="3"/>
  <c r="H11" i="3"/>
  <c r="AA6" i="3"/>
  <c r="E13" i="3"/>
  <c r="Z12" i="3"/>
  <c r="R5" i="3"/>
  <c r="J13" i="3"/>
  <c r="P4" i="3"/>
  <c r="E5" i="3"/>
  <c r="S10" i="3"/>
  <c r="F3" i="3"/>
  <c r="T4" i="3"/>
  <c r="M9" i="3"/>
  <c r="P7" i="3"/>
  <c r="I5" i="3"/>
  <c r="O9" i="3"/>
  <c r="R3" i="3"/>
  <c r="U6" i="3"/>
  <c r="I10" i="3"/>
  <c r="AA8" i="3"/>
  <c r="G6" i="3"/>
  <c r="L13" i="3"/>
  <c r="R4" i="3"/>
  <c r="Y6" i="3"/>
  <c r="Q13" i="3"/>
  <c r="R7" i="3"/>
  <c r="I12" i="3"/>
  <c r="O10" i="3"/>
  <c r="E4" i="3"/>
  <c r="E3" i="3"/>
  <c r="U9" i="3"/>
  <c r="F9" i="3"/>
  <c r="G4" i="3"/>
  <c r="K5" i="3"/>
  <c r="K12" i="3"/>
  <c r="Z3" i="3"/>
  <c r="H10" i="3"/>
  <c r="M6" i="3"/>
  <c r="F6" i="3"/>
  <c r="I6" i="3"/>
  <c r="H5" i="22" l="1"/>
  <c r="E12" i="22"/>
  <c r="H9" i="22"/>
  <c r="G9" i="22"/>
  <c r="F8" i="22"/>
  <c r="W9" i="3"/>
  <c r="D9" i="22"/>
  <c r="AC9" i="3"/>
  <c r="D9" i="3"/>
  <c r="C9" i="3"/>
  <c r="B9" i="3" s="1"/>
  <c r="AB9" i="3" s="1"/>
  <c r="C11" i="3"/>
  <c r="B11" i="3" s="1"/>
  <c r="AB11" i="3" s="1"/>
  <c r="D11" i="3"/>
  <c r="AC11" i="3"/>
  <c r="W11" i="3"/>
  <c r="D11" i="22"/>
  <c r="G6" i="22"/>
  <c r="G7" i="22"/>
  <c r="H6" i="22"/>
  <c r="H4" i="22"/>
  <c r="E9" i="22"/>
  <c r="D4" i="22"/>
  <c r="W4" i="3"/>
  <c r="AC4" i="3"/>
  <c r="D4" i="3"/>
  <c r="C4" i="3"/>
  <c r="B4" i="3" s="1"/>
  <c r="F4" i="22"/>
  <c r="F9" i="22"/>
  <c r="F13" i="22"/>
  <c r="H8" i="22"/>
  <c r="W8" i="3"/>
  <c r="D8" i="22"/>
  <c r="AC8" i="3"/>
  <c r="D8" i="3"/>
  <c r="C8" i="3"/>
  <c r="B8" i="3" s="1"/>
  <c r="AB8" i="3" s="1"/>
  <c r="E6" i="22"/>
  <c r="H7" i="22"/>
  <c r="H10" i="22"/>
  <c r="E4" i="22"/>
  <c r="D6" i="22"/>
  <c r="W6" i="3"/>
  <c r="D6" i="3"/>
  <c r="C6" i="3"/>
  <c r="B6" i="3" s="1"/>
  <c r="AB6" i="3" s="1"/>
  <c r="AC6" i="3"/>
  <c r="E7" i="22"/>
  <c r="AC5" i="3"/>
  <c r="W5" i="3"/>
  <c r="D5" i="22"/>
  <c r="C5" i="3"/>
  <c r="B5" i="3" s="1"/>
  <c r="AB5" i="3" s="1"/>
  <c r="D5" i="3"/>
  <c r="G5" i="22"/>
  <c r="C7" i="3"/>
  <c r="B7" i="3" s="1"/>
  <c r="AB7" i="3" s="1"/>
  <c r="D7" i="22"/>
  <c r="AC7" i="3"/>
  <c r="W7" i="3"/>
  <c r="D7" i="3"/>
  <c r="E5" i="22"/>
  <c r="AC3" i="3"/>
  <c r="W3" i="3"/>
  <c r="W10" i="3"/>
  <c r="AC10" i="3"/>
  <c r="C10" i="3"/>
  <c r="B10" i="3" s="1"/>
  <c r="AB10" i="3" s="1"/>
  <c r="D10" i="3"/>
  <c r="D10" i="22"/>
  <c r="G10" i="22"/>
  <c r="F12" i="22"/>
  <c r="H11" i="22"/>
  <c r="E11" i="22"/>
  <c r="F7" i="22"/>
  <c r="G13" i="22"/>
  <c r="G4" i="22"/>
  <c r="F11" i="22"/>
  <c r="H12" i="22"/>
  <c r="E8" i="22"/>
  <c r="F5" i="22"/>
  <c r="F6" i="22"/>
  <c r="G11" i="22"/>
  <c r="AC12" i="3"/>
  <c r="D12" i="3"/>
  <c r="C12" i="3"/>
  <c r="B12" i="3" s="1"/>
  <c r="AB12" i="3" s="1"/>
  <c r="W12" i="3"/>
  <c r="D12" i="22"/>
  <c r="G12" i="22"/>
  <c r="C13" i="3"/>
  <c r="B13" i="3" s="1"/>
  <c r="AB13" i="3" s="1"/>
  <c r="AC13" i="3"/>
  <c r="W13" i="3"/>
  <c r="D13" i="22"/>
  <c r="D13" i="3"/>
  <c r="F10" i="22"/>
  <c r="H13" i="22"/>
  <c r="G8" i="22"/>
  <c r="E10" i="22"/>
  <c r="E13" i="22"/>
  <c r="B14" i="3" l="1"/>
  <c r="AB4" i="3"/>
  <c r="B6" i="2" l="1"/>
  <c r="B4" i="22"/>
</calcChain>
</file>

<file path=xl/sharedStrings.xml><?xml version="1.0" encoding="utf-8"?>
<sst xmlns="http://schemas.openxmlformats.org/spreadsheetml/2006/main" count="394" uniqueCount="113">
  <si>
    <t>名）</t>
    <rPh sb="0" eb="1">
      <t>メイ</t>
    </rPh>
    <phoneticPr fontId="1"/>
  </si>
  <si>
    <t>性
別</t>
    <rPh sb="0" eb="1">
      <t>セイ</t>
    </rPh>
    <rPh sb="2" eb="3">
      <t>ベツ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</si>
  <si>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</si>
  <si>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</si>
  <si>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</si>
  <si>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機関</t>
    <rPh sb="0" eb="2">
      <t>キカン</t>
    </rPh>
    <phoneticPr fontId="1"/>
  </si>
  <si>
    <t>氏名</t>
    <rPh sb="0" eb="2">
      <t>シメイ</t>
    </rPh>
    <phoneticPr fontId="1"/>
  </si>
  <si>
    <t>テーマ</t>
    <phoneticPr fontId="1"/>
  </si>
  <si>
    <t>連番</t>
    <rPh sb="0" eb="2">
      <t>レンバン</t>
    </rPh>
    <phoneticPr fontId="1"/>
  </si>
  <si>
    <t>チーム</t>
    <phoneticPr fontId="1"/>
  </si>
  <si>
    <t>日数</t>
    <rPh sb="0" eb="2">
      <t>ニッスウ</t>
    </rPh>
    <phoneticPr fontId="1"/>
  </si>
  <si>
    <t>乗船費用</t>
    <rPh sb="0" eb="2">
      <t>ジョウセン</t>
    </rPh>
    <rPh sb="2" eb="4">
      <t>ヒヨウ</t>
    </rPh>
    <phoneticPr fontId="1"/>
  </si>
  <si>
    <t>フリガナ</t>
    <phoneticPr fontId="1"/>
  </si>
  <si>
    <t>学籍番号</t>
    <rPh sb="0" eb="2">
      <t>ガクセキ</t>
    </rPh>
    <rPh sb="2" eb="4">
      <t>バンゴウ</t>
    </rPh>
    <phoneticPr fontId="1"/>
  </si>
  <si>
    <t>役職(学年等)</t>
    <rPh sb="0" eb="2">
      <t>ヤクショク</t>
    </rPh>
    <rPh sb="3" eb="5">
      <t>ガクネン</t>
    </rPh>
    <rPh sb="5" eb="6">
      <t>トウ</t>
    </rPh>
    <phoneticPr fontId="1"/>
  </si>
  <si>
    <t>所属(学科等)</t>
    <rPh sb="0" eb="2">
      <t>ショゾク</t>
    </rPh>
    <rPh sb="3" eb="5">
      <t>ガッカ</t>
    </rPh>
    <rPh sb="5" eb="6">
      <t>トウ</t>
    </rPh>
    <phoneticPr fontId="1"/>
  </si>
  <si>
    <t>メールアドレス(PC)</t>
    <phoneticPr fontId="1"/>
  </si>
  <si>
    <t>氏　名</t>
  </si>
  <si>
    <t>現住所</t>
  </si>
  <si>
    <t>生年月日</t>
  </si>
  <si>
    <t>男</t>
  </si>
  <si>
    <t>連絡先ﾒｰﾙｱﾄﾞﾚｽ</t>
  </si>
  <si>
    <t>緊急連絡先</t>
  </si>
  <si>
    <t>個人の責に帰する事故に関する誓約</t>
  </si>
  <si>
    <t>職　名（学年）</t>
    <rPh sb="4" eb="6">
      <t>ガクネン</t>
    </rPh>
    <phoneticPr fontId="1"/>
  </si>
  <si>
    <t>学籍番号（神戸大学学生のみ）</t>
    <rPh sb="0" eb="2">
      <t>ガクセキ</t>
    </rPh>
    <rPh sb="2" eb="4">
      <t>バンゴウ</t>
    </rPh>
    <rPh sb="5" eb="7">
      <t>コウベ</t>
    </rPh>
    <rPh sb="7" eb="9">
      <t>ダイガク</t>
    </rPh>
    <rPh sb="9" eb="11">
      <t>ガクセイ</t>
    </rPh>
    <phoneticPr fontId="1"/>
  </si>
  <si>
    <t>郵便番号</t>
    <rPh sb="0" eb="2">
      <t>ユウビン</t>
    </rPh>
    <rPh sb="2" eb="4">
      <t>バンゴウ</t>
    </rPh>
    <phoneticPr fontId="1"/>
  </si>
  <si>
    <t>氏名等</t>
    <rPh sb="0" eb="2">
      <t>シメイ</t>
    </rPh>
    <rPh sb="2" eb="3">
      <t>トウ</t>
    </rPh>
    <phoneticPr fontId="1"/>
  </si>
  <si>
    <t>メールアドレス等</t>
    <rPh sb="7" eb="8">
      <t>トウ</t>
    </rPh>
    <phoneticPr fontId="1"/>
  </si>
  <si>
    <t>電話等</t>
    <rPh sb="0" eb="2">
      <t>デンワ</t>
    </rPh>
    <rPh sb="2" eb="3">
      <t>トウ</t>
    </rPh>
    <phoneticPr fontId="1"/>
  </si>
  <si>
    <t>連絡先電話</t>
    <rPh sb="0" eb="3">
      <t>レンラクサキ</t>
    </rPh>
    <rPh sb="3" eb="5">
      <t>デンワ</t>
    </rPh>
    <phoneticPr fontId="1"/>
  </si>
  <si>
    <t>連絡先電話番号</t>
    <rPh sb="3" eb="5">
      <t>デンワ</t>
    </rPh>
    <phoneticPr fontId="1"/>
  </si>
  <si>
    <t>乗船者1</t>
    <phoneticPr fontId="1"/>
  </si>
  <si>
    <t>乗船者2</t>
    <rPh sb="0" eb="3">
      <t>ジョウセンシャ</t>
    </rPh>
    <phoneticPr fontId="1"/>
  </si>
  <si>
    <t>記入例</t>
    <rPh sb="0" eb="2">
      <t>キニュウ</t>
    </rPh>
    <rPh sb="2" eb="3">
      <t>レイ</t>
    </rPh>
    <phoneticPr fontId="1"/>
  </si>
  <si>
    <t>乗船者3</t>
    <rPh sb="0" eb="3">
      <t>ジョウセンシャ</t>
    </rPh>
    <phoneticPr fontId="1"/>
  </si>
  <si>
    <t>乗船者4</t>
    <rPh sb="0" eb="3">
      <t>ジョウセンシャ</t>
    </rPh>
    <phoneticPr fontId="1"/>
  </si>
  <si>
    <t>乗船者5</t>
    <rPh sb="0" eb="3">
      <t>ジョウセンシャ</t>
    </rPh>
    <phoneticPr fontId="1"/>
  </si>
  <si>
    <t>乗船者6</t>
    <rPh sb="0" eb="3">
      <t>ジョウセンシャ</t>
    </rPh>
    <phoneticPr fontId="1"/>
  </si>
  <si>
    <t>乗船者7</t>
    <rPh sb="0" eb="3">
      <t>ジョウセンシャ</t>
    </rPh>
    <phoneticPr fontId="1"/>
  </si>
  <si>
    <t>乗船者8</t>
    <rPh sb="0" eb="3">
      <t>ジョウセンシャ</t>
    </rPh>
    <phoneticPr fontId="1"/>
  </si>
  <si>
    <t>乗船者9</t>
    <rPh sb="0" eb="3">
      <t>ジョウセンシャ</t>
    </rPh>
    <phoneticPr fontId="1"/>
  </si>
  <si>
    <t>乗船者10</t>
    <rPh sb="0" eb="3">
      <t>ジョウセンシャ</t>
    </rPh>
    <phoneticPr fontId="1"/>
  </si>
  <si>
    <t>テーマ</t>
  </si>
  <si>
    <t>概要：</t>
  </si>
  <si>
    <t>連絡先メール：</t>
    <rPh sb="0" eb="3">
      <t>レンラクサキ</t>
    </rPh>
    <phoneticPr fontId="1"/>
  </si>
  <si>
    <t>研究室（チーム）の名称:</t>
    <phoneticPr fontId="1"/>
  </si>
  <si>
    <t>所　属　機　関</t>
    <rPh sb="0" eb="1">
      <t>ショ</t>
    </rPh>
    <rPh sb="2" eb="3">
      <t>ゾク</t>
    </rPh>
    <rPh sb="4" eb="5">
      <t>キ</t>
    </rPh>
    <rPh sb="6" eb="7">
      <t>セキ</t>
    </rPh>
    <phoneticPr fontId="1"/>
  </si>
  <si>
    <t>性　別</t>
    <phoneticPr fontId="1"/>
  </si>
  <si>
    <t>フカエ　タロウ</t>
    <phoneticPr fontId="1"/>
  </si>
  <si>
    <t>深江　太郎</t>
    <rPh sb="0" eb="2">
      <t>フカエ</t>
    </rPh>
    <rPh sb="3" eb="5">
      <t>タロウ</t>
    </rPh>
    <phoneticPr fontId="1"/>
  </si>
  <si>
    <t>神戸市東灘区深江南町5-1-1</t>
    <rPh sb="0" eb="3">
      <t>コウベシ</t>
    </rPh>
    <rPh sb="3" eb="6">
      <t>ヒガシナダク</t>
    </rPh>
    <rPh sb="6" eb="8">
      <t>フカエ</t>
    </rPh>
    <rPh sb="8" eb="10">
      <t>ミナミマチ</t>
    </rPh>
    <phoneticPr fontId="1"/>
  </si>
  <si>
    <t>性別</t>
    <phoneticPr fontId="1"/>
  </si>
  <si>
    <t>090-0000-1111</t>
    <phoneticPr fontId="1"/>
  </si>
  <si>
    <t>シート</t>
    <phoneticPr fontId="1"/>
  </si>
  <si>
    <t>機関名</t>
    <rPh sb="0" eb="2">
      <t>キカン</t>
    </rPh>
    <rPh sb="2" eb="3">
      <t>メイ</t>
    </rPh>
    <phoneticPr fontId="1"/>
  </si>
  <si>
    <t>所属・職</t>
    <rPh sb="0" eb="2">
      <t>ショゾク</t>
    </rPh>
    <rPh sb="3" eb="4">
      <t>ショク</t>
    </rPh>
    <phoneticPr fontId="1"/>
  </si>
  <si>
    <t>記入
不要</t>
    <rPh sb="0" eb="2">
      <t>キニュウ</t>
    </rPh>
    <rPh sb="3" eb="5">
      <t>フヨウ</t>
    </rPh>
    <phoneticPr fontId="1"/>
  </si>
  <si>
    <t>テーマ概要
から自動的
にコピーさ
れます</t>
    <rPh sb="3" eb="5">
      <t>ガイヨウ</t>
    </rPh>
    <rPh sb="8" eb="11">
      <t>ジドウテキ</t>
    </rPh>
    <phoneticPr fontId="1"/>
  </si>
  <si>
    <t>現在</t>
    <rPh sb="0" eb="2">
      <t>ゲンザイ</t>
    </rPh>
    <phoneticPr fontId="1"/>
  </si>
  <si>
    <t>　←　記入してください</t>
    <rPh sb="3" eb="5">
      <t>キニュウ</t>
    </rPh>
    <phoneticPr fontId="1"/>
  </si>
  <si>
    <t>その他</t>
    <rPh sb="2" eb="3">
      <t>タ</t>
    </rPh>
    <phoneticPr fontId="1"/>
  </si>
  <si>
    <t>宛名</t>
    <rPh sb="0" eb="2">
      <t>アテナ</t>
    </rPh>
    <phoneticPr fontId="1"/>
  </si>
  <si>
    <t>部　署（学部学科）</t>
    <rPh sb="0" eb="1">
      <t>ブ</t>
    </rPh>
    <rPh sb="2" eb="3">
      <t>ショ</t>
    </rPh>
    <rPh sb="4" eb="6">
      <t>ガクブ</t>
    </rPh>
    <rPh sb="6" eb="8">
      <t>ガッカ</t>
    </rPh>
    <phoneticPr fontId="1"/>
  </si>
  <si>
    <t>年　齢（乗船日時点）</t>
    <rPh sb="4" eb="6">
      <t>ジョウセン</t>
    </rPh>
    <rPh sb="6" eb="7">
      <t>ビ</t>
    </rPh>
    <rPh sb="7" eb="9">
      <t>ジテン</t>
    </rPh>
    <phoneticPr fontId="1"/>
  </si>
  <si>
    <t>　←　記入不要（"乗船者n"のシートから自動的にコピーされます）</t>
    <rPh sb="3" eb="5">
      <t>キニュウ</t>
    </rPh>
    <rPh sb="5" eb="7">
      <t>フヨウ</t>
    </rPh>
    <rPh sb="9" eb="12">
      <t>ジョウセンシャ</t>
    </rPh>
    <rPh sb="20" eb="23">
      <t>ジドウテキ</t>
    </rPh>
    <phoneticPr fontId="1"/>
  </si>
  <si>
    <t>090-1111-2222</t>
    <phoneticPr fontId="1"/>
  </si>
  <si>
    <t>gmsc-kikaku@office.kobe-u.ac.jp</t>
    <phoneticPr fontId="1"/>
  </si>
  <si>
    <t>658-0022</t>
    <phoneticPr fontId="1"/>
  </si>
  <si>
    <t>神戸大学</t>
    <rPh sb="0" eb="2">
      <t>コウベ</t>
    </rPh>
    <rPh sb="2" eb="4">
      <t>ダイガク</t>
    </rPh>
    <phoneticPr fontId="1"/>
  </si>
  <si>
    <t>海事科学部</t>
    <rPh sb="0" eb="2">
      <t>カイジ</t>
    </rPh>
    <rPh sb="2" eb="4">
      <t>カガク</t>
    </rPh>
    <rPh sb="4" eb="5">
      <t>ブ</t>
    </rPh>
    <phoneticPr fontId="1"/>
  </si>
  <si>
    <t>４年</t>
    <rPh sb="1" eb="2">
      <t>ネン</t>
    </rPh>
    <phoneticPr fontId="1"/>
  </si>
  <si>
    <t>○○○○○○○○</t>
    <phoneticPr fontId="1"/>
  </si>
  <si>
    <t>現住所</t>
    <rPh sb="0" eb="3">
      <t>ゲンジュウショ</t>
    </rPh>
    <phoneticPr fontId="1"/>
  </si>
  <si>
    <t>緊急時連絡先</t>
    <phoneticPr fontId="1"/>
  </si>
  <si>
    <t>振込用紙送付先</t>
    <phoneticPr fontId="1"/>
  </si>
  <si>
    <t>振込用紙送付先※</t>
    <phoneticPr fontId="1"/>
  </si>
  <si>
    <t>振込用紙送付先※</t>
    <phoneticPr fontId="1"/>
  </si>
  <si>
    <t>振込用紙送付先※</t>
    <phoneticPr fontId="1"/>
  </si>
  <si>
    <t>振込用紙送付先※</t>
    <phoneticPr fontId="1"/>
  </si>
  <si>
    <t>振込用紙送付先※</t>
    <phoneticPr fontId="1"/>
  </si>
  <si>
    <t>振込用紙送付先※</t>
    <phoneticPr fontId="1"/>
  </si>
  <si>
    <t>振込用紙送付先※</t>
    <phoneticPr fontId="1"/>
  </si>
  <si>
    <t>※参加費用は、研究室（研究チーム）の申込み責任者（代表者）がチーム分をまとめて、本学へ振り込んでいただきます。他機関と合同でチームを編成している場合において、それぞれの機関ごとに振込用紙が必要な場合は、その旨ご相談ください。</t>
    <phoneticPr fontId="1"/>
  </si>
  <si>
    <t>ﾒｰﾙｱﾄﾞﾚｽ等</t>
    <rPh sb="8" eb="9">
      <t>トウ</t>
    </rPh>
    <phoneticPr fontId="1"/>
  </si>
  <si>
    <t>連絡先ﾒｰﾙｱﾄﾞﾚｽ</t>
    <phoneticPr fontId="1"/>
  </si>
  <si>
    <t>乗船者：（</t>
    <rPh sb="0" eb="3">
      <t>ジョウセンシャ</t>
    </rPh>
    <phoneticPr fontId="1"/>
  </si>
  <si>
    <t>連絡先ﾒｰﾙｱﾄﾞﾚｽ</t>
    <phoneticPr fontId="1"/>
  </si>
  <si>
    <t>ﾒｰﾙｱﾄﾞﾚｽ等</t>
    <phoneticPr fontId="1"/>
  </si>
  <si>
    <t>【記入例】</t>
    <rPh sb="1" eb="3">
      <t>キニュウ</t>
    </rPh>
    <rPh sb="3" eb="4">
      <t>レイ</t>
    </rPh>
    <phoneticPr fontId="1"/>
  </si>
  <si>
    <t>gmsc-soumu@office.kobe-u.ac.jp</t>
    <phoneticPr fontId="1"/>
  </si>
  <si>
    <t>（母）深江　花子</t>
    <rPh sb="1" eb="2">
      <t>ハハ</t>
    </rPh>
    <rPh sb="3" eb="5">
      <t>フカエ</t>
    </rPh>
    <rPh sb="6" eb="8">
      <t>ハナコ</t>
    </rPh>
    <phoneticPr fontId="1"/>
  </si>
  <si>
    <t>希望内容：</t>
    <rPh sb="0" eb="2">
      <t>キボウ</t>
    </rPh>
    <rPh sb="2" eb="4">
      <t>ナイヨウ</t>
    </rPh>
    <phoneticPr fontId="1"/>
  </si>
  <si>
    <t>必要日数</t>
    <rPh sb="0" eb="2">
      <t>ヒツヨウ</t>
    </rPh>
    <rPh sb="2" eb="4">
      <t>ニッスウ</t>
    </rPh>
    <phoneticPr fontId="1"/>
  </si>
  <si>
    <t>海域（希望がある場合）</t>
    <rPh sb="0" eb="2">
      <t>カイイキ</t>
    </rPh>
    <rPh sb="3" eb="5">
      <t>キボウ</t>
    </rPh>
    <rPh sb="8" eb="10">
      <t>バアイ</t>
    </rPh>
    <phoneticPr fontId="1"/>
  </si>
  <si>
    <t>　←　「必要日数」欄をプルダウンから選択してください。海域の希望がある場合は、「海域（希望がある場合）」欄を記入してください。</t>
    <rPh sb="4" eb="6">
      <t>ヒツヨウ</t>
    </rPh>
    <rPh sb="6" eb="8">
      <t>ニッスウ</t>
    </rPh>
    <rPh sb="9" eb="10">
      <t>ラン</t>
    </rPh>
    <rPh sb="18" eb="20">
      <t>センタク</t>
    </rPh>
    <rPh sb="27" eb="29">
      <t>カイイキ</t>
    </rPh>
    <rPh sb="30" eb="32">
      <t>キボウ</t>
    </rPh>
    <rPh sb="35" eb="37">
      <t>バアイ</t>
    </rPh>
    <rPh sb="40" eb="42">
      <t>カイイキ</t>
    </rPh>
    <rPh sb="43" eb="45">
      <t>キボウ</t>
    </rPh>
    <rPh sb="48" eb="50">
      <t>バアイ</t>
    </rPh>
    <rPh sb="52" eb="53">
      <t>ラン</t>
    </rPh>
    <rPh sb="54" eb="56">
      <t>キニュウ</t>
    </rPh>
    <phoneticPr fontId="1"/>
  </si>
  <si>
    <t>その他必須条件</t>
    <phoneticPr fontId="1"/>
  </si>
  <si>
    <t>附属練習船海神丸乗船申込書</t>
    <rPh sb="5" eb="8">
      <t>カイジンマル</t>
    </rPh>
    <phoneticPr fontId="1"/>
  </si>
  <si>
    <t xml:space="preserve">　乗船期間中において、持ち込み機材及び個人の責に帰する事故については、神戸大学、海事科学研究科及び海神丸に一切の責任を問いません。
</t>
    <rPh sb="11" eb="12">
      <t>モ</t>
    </rPh>
    <rPh sb="13" eb="14">
      <t>コ</t>
    </rPh>
    <rPh sb="15" eb="17">
      <t>キザイ</t>
    </rPh>
    <rPh sb="17" eb="18">
      <t>オヨ</t>
    </rPh>
    <rPh sb="46" eb="47">
      <t>カ</t>
    </rPh>
    <rPh sb="49" eb="52">
      <t>カイジンマル</t>
    </rPh>
    <phoneticPr fontId="1"/>
  </si>
  <si>
    <t>実施計画</t>
    <rPh sb="0" eb="2">
      <t>ジッシ</t>
    </rPh>
    <rPh sb="2" eb="4">
      <t>ケイカク</t>
    </rPh>
    <phoneticPr fontId="1"/>
  </si>
  <si>
    <t>乗船者数：</t>
    <rPh sb="0" eb="3">
      <t>ジョウセンシャ</t>
    </rPh>
    <rPh sb="3" eb="4">
      <t>スウ</t>
    </rPh>
    <phoneticPr fontId="1"/>
  </si>
  <si>
    <t>名</t>
    <rPh sb="0" eb="1">
      <t>メイ</t>
    </rPh>
    <phoneticPr fontId="1"/>
  </si>
  <si>
    <t>計画：（どんな場所で何をしたいのか、その環境を提供するために海神丸に何をしてほしいのか
具体的に記入してください。）</t>
    <rPh sb="7" eb="9">
      <t>バショ</t>
    </rPh>
    <rPh sb="10" eb="11">
      <t>ナニ</t>
    </rPh>
    <rPh sb="20" eb="22">
      <t>カンキョウ</t>
    </rPh>
    <rPh sb="23" eb="25">
      <t>テイキョウ</t>
    </rPh>
    <rPh sb="30" eb="33">
      <t>カイジンマル</t>
    </rPh>
    <rPh sb="34" eb="35">
      <t>ナニ</t>
    </rPh>
    <rPh sb="44" eb="47">
      <t>グタイテキ</t>
    </rPh>
    <rPh sb="48" eb="50">
      <t>キニュウ</t>
    </rPh>
    <phoneticPr fontId="1"/>
  </si>
  <si>
    <t>準備：（積み込みなどの乗船前の準備について記入してください。）</t>
    <rPh sb="4" eb="5">
      <t>ツ</t>
    </rPh>
    <rPh sb="6" eb="7">
      <t>コ</t>
    </rPh>
    <rPh sb="11" eb="14">
      <t>ジョウセンマエ</t>
    </rPh>
    <rPh sb="15" eb="17">
      <t>ジュンビ</t>
    </rPh>
    <rPh sb="21" eb="23">
      <t>キニュウ</t>
    </rPh>
    <phoneticPr fontId="1"/>
  </si>
  <si>
    <t>　←　積み込みなどの乗船前の準備について記入してください。</t>
    <rPh sb="3" eb="4">
      <t>ツ</t>
    </rPh>
    <rPh sb="5" eb="6">
      <t>コ</t>
    </rPh>
    <rPh sb="10" eb="12">
      <t>ジョウセン</t>
    </rPh>
    <rPh sb="12" eb="13">
      <t>マエ</t>
    </rPh>
    <rPh sb="14" eb="16">
      <t>ジュンビ</t>
    </rPh>
    <rPh sb="20" eb="22">
      <t>キニュウ</t>
    </rPh>
    <phoneticPr fontId="1"/>
  </si>
  <si>
    <t>　←　どんな場所で何をしたいのか、その環境を提供するために海神丸に何をしてほしいのか
具体的に記入してください。</t>
    <rPh sb="6" eb="8">
      <t>バショ</t>
    </rPh>
    <rPh sb="9" eb="10">
      <t>ナニ</t>
    </rPh>
    <rPh sb="19" eb="21">
      <t>カンキョウ</t>
    </rPh>
    <rPh sb="22" eb="24">
      <t>テイキョウ</t>
    </rPh>
    <rPh sb="29" eb="31">
      <t>カイジン</t>
    </rPh>
    <rPh sb="31" eb="32">
      <t>マル</t>
    </rPh>
    <rPh sb="33" eb="34">
      <t>ナニ</t>
    </rPh>
    <rPh sb="43" eb="45">
      <t>グタイ</t>
    </rPh>
    <rPh sb="45" eb="46">
      <t>テキ</t>
    </rPh>
    <rPh sb="47" eb="49">
      <t>キニュウ</t>
    </rPh>
    <phoneticPr fontId="1"/>
  </si>
  <si>
    <t>　←　入試業務など、特記事項がある場合に記入してください。</t>
    <rPh sb="3" eb="5">
      <t>ニュウシ</t>
    </rPh>
    <rPh sb="5" eb="7">
      <t>ギョウム</t>
    </rPh>
    <rPh sb="10" eb="12">
      <t>トッキ</t>
    </rPh>
    <rPh sb="12" eb="14">
      <t>ジコウ</t>
    </rPh>
    <rPh sb="17" eb="19">
      <t>バアイ</t>
    </rPh>
    <rPh sb="20" eb="22">
      <t>キニュウ</t>
    </rPh>
    <phoneticPr fontId="1"/>
  </si>
  <si>
    <t>申込責任者:</t>
    <phoneticPr fontId="1"/>
  </si>
  <si>
    <t>※参加費用は、研究室（研究チーム）の申込責任者（代表者）がチーム分をまとめて、本学へ振り込んでいただきます。他機関と合同でチームを編成している場合において、それぞれの機関ごとに振込用紙が必要な場合は、その旨ご相談ください。</t>
    <phoneticPr fontId="1"/>
  </si>
  <si>
    <t>備考（入試業務など、特記事項がある場合に記入してください。また、参考となる先行研究があれば記入してください。）</t>
    <rPh sb="0" eb="2">
      <t>ビコウ</t>
    </rPh>
    <rPh sb="32" eb="34">
      <t>サンコウ</t>
    </rPh>
    <rPh sb="37" eb="41">
      <t>センコウケンキュウ</t>
    </rPh>
    <rPh sb="45" eb="47">
      <t>キニュウ</t>
    </rPh>
    <phoneticPr fontId="1"/>
  </si>
  <si>
    <t>　←　その他必須条件がある場合は、「その他必須条件」欄を記入してください。</t>
    <rPh sb="5" eb="6">
      <t>タ</t>
    </rPh>
    <rPh sb="6" eb="10">
      <t>ヒッスジョウケン</t>
    </rPh>
    <rPh sb="13" eb="15">
      <t>バアイ</t>
    </rPh>
    <rPh sb="20" eb="21">
      <t>タ</t>
    </rPh>
    <rPh sb="21" eb="25">
      <t>ヒッスジョウケン</t>
    </rPh>
    <rPh sb="26" eb="27">
      <t>ラン</t>
    </rPh>
    <rPh sb="28" eb="30">
      <t>キニュウ</t>
    </rPh>
    <phoneticPr fontId="1"/>
  </si>
  <si>
    <t>R5春季研究航海　乗船者リスト</t>
    <rPh sb="2" eb="4">
      <t>シュンキ</t>
    </rPh>
    <rPh sb="4" eb="6">
      <t>ケンキュウ</t>
    </rPh>
    <rPh sb="6" eb="8">
      <t>コウカイ</t>
    </rPh>
    <rPh sb="9" eb="12">
      <t>ジョウセンシャ</t>
    </rPh>
    <phoneticPr fontId="1"/>
  </si>
  <si>
    <t>R6年度春季研究航海 研究計画概要</t>
    <rPh sb="2" eb="4">
      <t>ネンド</t>
    </rPh>
    <rPh sb="4" eb="6">
      <t>シュンキ</t>
    </rPh>
    <rPh sb="6" eb="8">
      <t>ケンキュウ</t>
    </rPh>
    <rPh sb="8" eb="10">
      <t>コウカイ</t>
    </rPh>
    <rPh sb="11" eb="13">
      <t>ケンキュウ</t>
    </rPh>
    <rPh sb="13" eb="15">
      <t>ケイカク</t>
    </rPh>
    <rPh sb="15" eb="17">
      <t>ガイヨウ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</si>
</sst>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u/>
      <sz val="11"/>
      <color indexed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明朝"/>
      <family val="1"/>
      <charset val="128"/>
    </font>
    <font>
      <u/>
      <sz val="10.5"/>
      <name val="ＭＳ 明朝"/>
      <family val="1"/>
      <charset val="128"/>
    </font>
    <font>
      <sz val="11"/>
      <color rgb="FF000000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sz val="12"/>
      <color rgb="FFFF0000"/>
      <name val="ＭＳ ゴシック"/>
      <family val="3"/>
      <charset val="128"/>
    </font>
    <font>
      <strike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2">
    <xf numFmtId="0" fontId="0" fillId="0" borderId="0" xfId="0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3" fontId="4" fillId="0" borderId="0" xfId="0" applyNumberFormat="1" applyFont="1" applyAlignment="1">
      <alignment vertical="top" wrapText="1"/>
    </xf>
    <xf numFmtId="0" fontId="0" fillId="0" borderId="0" xfId="0" applyBorder="1" applyAlignment="1">
      <alignment vertical="center"/>
    </xf>
    <xf numFmtId="0" fontId="4" fillId="0" borderId="0" xfId="0" applyFont="1" applyAlignment="1">
      <alignment vertical="top" shrinkToFit="1"/>
    </xf>
    <xf numFmtId="14" fontId="4" fillId="0" borderId="0" xfId="0" applyNumberFormat="1" applyFont="1" applyAlignment="1">
      <alignment horizontal="center" vertical="top" wrapText="1"/>
    </xf>
    <xf numFmtId="0" fontId="0" fillId="0" borderId="0" xfId="0" applyAlignment="1">
      <alignment vertical="center"/>
    </xf>
    <xf numFmtId="0" fontId="6" fillId="0" borderId="20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58" fontId="6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right" vertical="top"/>
    </xf>
    <xf numFmtId="0" fontId="0" fillId="0" borderId="0" xfId="0" applyFont="1" applyAlignment="1">
      <alignment vertical="top" wrapText="1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vertical="top" wrapText="1" shrinkToFit="1"/>
    </xf>
    <xf numFmtId="0" fontId="4" fillId="0" borderId="0" xfId="0" applyFont="1" applyAlignment="1">
      <alignment horizontal="center" vertical="top" wrapText="1" shrinkToFit="1"/>
    </xf>
    <xf numFmtId="0" fontId="4" fillId="0" borderId="0" xfId="0" applyFont="1" applyAlignment="1">
      <alignment vertical="top"/>
    </xf>
    <xf numFmtId="0" fontId="8" fillId="0" borderId="6" xfId="0" applyFont="1" applyBorder="1" applyAlignment="1">
      <alignment horizontal="left" vertical="center"/>
    </xf>
    <xf numFmtId="0" fontId="4" fillId="0" borderId="0" xfId="0" applyNumberFormat="1" applyFont="1" applyAlignment="1">
      <alignment vertical="top" wrapText="1"/>
    </xf>
    <xf numFmtId="0" fontId="18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5" fillId="0" borderId="6" xfId="1" applyFont="1" applyBorder="1" applyAlignment="1" applyProtection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11" fillId="0" borderId="0" xfId="1" applyFont="1" applyAlignment="1" applyProtection="1">
      <alignment vertical="top"/>
    </xf>
    <xf numFmtId="0" fontId="19" fillId="0" borderId="0" xfId="0" applyFont="1" applyAlignment="1">
      <alignment vertical="top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9" fillId="0" borderId="0" xfId="0" applyFont="1" applyAlignment="1">
      <alignment vertical="center" wrapText="1"/>
    </xf>
    <xf numFmtId="0" fontId="13" fillId="2" borderId="7" xfId="0" applyFont="1" applyFill="1" applyBorder="1" applyAlignment="1">
      <alignment horizontal="left" vertical="center" shrinkToFit="1"/>
    </xf>
    <xf numFmtId="0" fontId="13" fillId="2" borderId="7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vertical="top" shrinkToFi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top" wrapText="1"/>
    </xf>
    <xf numFmtId="3" fontId="13" fillId="0" borderId="0" xfId="0" applyNumberFormat="1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shrinkToFi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 shrinkToFi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 shrinkToFit="1"/>
    </xf>
    <xf numFmtId="0" fontId="13" fillId="0" borderId="0" xfId="0" applyFont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vertical="center" wrapText="1"/>
    </xf>
    <xf numFmtId="0" fontId="13" fillId="0" borderId="0" xfId="0" applyNumberFormat="1" applyFont="1" applyAlignment="1">
      <alignment vertical="center" wrapText="1"/>
    </xf>
    <xf numFmtId="0" fontId="13" fillId="0" borderId="6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3" fontId="13" fillId="0" borderId="6" xfId="0" applyNumberFormat="1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 shrinkToFit="1"/>
    </xf>
    <xf numFmtId="14" fontId="13" fillId="2" borderId="7" xfId="0" applyNumberFormat="1" applyFont="1" applyFill="1" applyBorder="1" applyAlignment="1">
      <alignment horizontal="center" vertical="center" wrapText="1"/>
    </xf>
    <xf numFmtId="0" fontId="13" fillId="2" borderId="7" xfId="0" applyNumberFormat="1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3" fillId="0" borderId="0" xfId="0" applyNumberFormat="1" applyFont="1" applyAlignment="1">
      <alignment horizontal="center" vertical="center" wrapText="1"/>
    </xf>
    <xf numFmtId="0" fontId="21" fillId="0" borderId="0" xfId="0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 shrinkToFit="1"/>
    </xf>
    <xf numFmtId="0" fontId="4" fillId="0" borderId="0" xfId="0" applyFont="1" applyBorder="1" applyAlignment="1">
      <alignment horizontal="center" vertical="top" wrapText="1"/>
    </xf>
    <xf numFmtId="14" fontId="4" fillId="0" borderId="0" xfId="0" applyNumberFormat="1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31" fontId="6" fillId="0" borderId="20" xfId="0" applyNumberFormat="1" applyFont="1" applyBorder="1" applyAlignment="1">
      <alignment horizontal="justify" vertical="center" wrapText="1"/>
    </xf>
    <xf numFmtId="0" fontId="6" fillId="0" borderId="20" xfId="0" applyNumberFormat="1" applyFont="1" applyBorder="1" applyAlignment="1">
      <alignment horizontal="justify" vertical="center" wrapText="1"/>
    </xf>
    <xf numFmtId="0" fontId="16" fillId="0" borderId="20" xfId="1" applyFont="1" applyBorder="1" applyAlignment="1" applyProtection="1">
      <alignment horizontal="justify" vertical="center" wrapText="1"/>
    </xf>
    <xf numFmtId="0" fontId="2" fillId="0" borderId="11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justify" vertical="center" wrapText="1"/>
    </xf>
    <xf numFmtId="0" fontId="20" fillId="0" borderId="2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23" fillId="0" borderId="20" xfId="0" applyFont="1" applyBorder="1" applyAlignment="1">
      <alignment vertical="center"/>
    </xf>
    <xf numFmtId="0" fontId="15" fillId="0" borderId="1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20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6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justify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5" fillId="0" borderId="12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7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0" fillId="0" borderId="1" xfId="0" applyFont="1" applyBorder="1" applyAlignment="1">
      <alignment vertical="top" wrapText="1"/>
    </xf>
    <xf numFmtId="0" fontId="20" fillId="0" borderId="7" xfId="0" applyFont="1" applyBorder="1" applyAlignment="1">
      <alignment vertical="top"/>
    </xf>
    <xf numFmtId="0" fontId="20" fillId="0" borderId="15" xfId="0" applyFont="1" applyBorder="1" applyAlignment="1">
      <alignment vertical="top"/>
    </xf>
    <xf numFmtId="0" fontId="20" fillId="0" borderId="13" xfId="0" applyFont="1" applyBorder="1" applyAlignment="1">
      <alignment vertical="top" wrapText="1"/>
    </xf>
    <xf numFmtId="0" fontId="20" fillId="0" borderId="6" xfId="0" applyFont="1" applyBorder="1" applyAlignment="1">
      <alignment vertical="top"/>
    </xf>
    <xf numFmtId="0" fontId="20" fillId="0" borderId="4" xfId="0" applyFont="1" applyBorder="1" applyAlignment="1">
      <alignment vertical="top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20" fillId="0" borderId="16" xfId="1" applyFont="1" applyBorder="1" applyAlignment="1" applyProtection="1">
      <alignment vertical="center"/>
    </xf>
    <xf numFmtId="0" fontId="20" fillId="0" borderId="17" xfId="1" applyFont="1" applyBorder="1" applyAlignment="1" applyProtection="1">
      <alignment vertical="center"/>
    </xf>
    <xf numFmtId="0" fontId="2" fillId="0" borderId="12" xfId="0" applyFont="1" applyBorder="1" applyAlignment="1">
      <alignment vertical="top" wrapText="1"/>
    </xf>
    <xf numFmtId="0" fontId="2" fillId="0" borderId="0" xfId="0" applyFont="1"/>
    <xf numFmtId="0" fontId="2" fillId="0" borderId="10" xfId="0" applyFont="1" applyBorder="1"/>
    <xf numFmtId="0" fontId="20" fillId="0" borderId="17" xfId="0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0" fillId="0" borderId="24" xfId="1" applyFont="1" applyBorder="1" applyAlignment="1" applyProtection="1">
      <alignment vertical="center"/>
    </xf>
    <xf numFmtId="0" fontId="20" fillId="0" borderId="25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21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1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fgColor auto="1"/>
          <bgColor rgb="FFFFFFCC"/>
        </patternFill>
      </fill>
    </dxf>
    <dxf>
      <fill>
        <patternFill>
          <fgColor auto="1"/>
          <bgColor rgb="FFFFFFCC"/>
        </patternFill>
      </fill>
    </dxf>
    <dxf>
      <fill>
        <patternFill>
          <fgColor auto="1"/>
          <bgColor rgb="FFFFFFCC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811530</xdr:colOff>
      <xdr:row>4</xdr:row>
      <xdr:rowOff>11430</xdr:rowOff>
    </xdr:from>
    <xdr:to>
      <xdr:col>11</xdr:col>
      <xdr:colOff>0</xdr:colOff>
      <xdr:row>12</xdr:row>
      <xdr:rowOff>27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93A1B5-E105-4F4E-8F78-9287AF719DEA}"/>
            </a:ext>
          </a:extLst>
        </xdr:cNvPr>
        <xdr:cNvSpPr/>
      </xdr:nvSpPr>
      <xdr:spPr>
        <a:xfrm>
          <a:off x="1724025" y="1257300"/>
          <a:ext cx="8639175" cy="1123950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100"/>
            </a:lnSpc>
          </a:pPr>
          <a:r>
            <a:rPr kumimoji="1" lang="ja-JP" altLang="en-US" sz="13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このシートは集計用（記入不要）です。テーマ概要及び乗船者１～１０のシートから自動的にコピーされます。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</xdr:colOff>
      <xdr:row>13</xdr:row>
      <xdr:rowOff>0</xdr:rowOff>
    </xdr:from>
    <xdr:to>
      <xdr:col>8</xdr:col>
      <xdr:colOff>506792</xdr:colOff>
      <xdr:row>14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6F9C9FC-9276-4B5C-BE63-BFBE6D752F08}"/>
            </a:ext>
          </a:extLst>
        </xdr:cNvPr>
        <xdr:cNvSpPr txBox="1"/>
      </xdr:nvSpPr>
      <xdr:spPr>
        <a:xfrm>
          <a:off x="6448425" y="3219450"/>
          <a:ext cx="3543300" cy="247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（年齢は生年月日を入力すると自動で計算されます）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</a:p>
      </xdr:txBody>
    </xdr:sp>
    <xdr:clientData/>
  </xdr:twoCellAnchor>
  <xdr:twoCellAnchor>
    <xdr:from>
      <xdr:col>3</xdr:col>
      <xdr:colOff>87630</xdr:colOff>
      <xdr:row>24</xdr:row>
      <xdr:rowOff>0</xdr:rowOff>
    </xdr:from>
    <xdr:to>
      <xdr:col>8</xdr:col>
      <xdr:colOff>537263</xdr:colOff>
      <xdr:row>24</xdr:row>
      <xdr:rowOff>609600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3C4E32A-47F4-4694-987E-96609F084F81}"/>
            </a:ext>
          </a:extLst>
        </xdr:cNvPr>
        <xdr:cNvSpPr txBox="1"/>
      </xdr:nvSpPr>
      <xdr:spPr>
        <a:xfrm>
          <a:off x="6477000" y="6362700"/>
          <a:ext cx="3543300" cy="6096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（誓約の記入例）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乗船期間中において、持ち込み機材及び個人の責に帰する事故については、神戸大学、海事科学研究科及び海神丸に一切の責任を問いません。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</xdr:colOff>
      <xdr:row>13</xdr:row>
      <xdr:rowOff>0</xdr:rowOff>
    </xdr:from>
    <xdr:to>
      <xdr:col>8</xdr:col>
      <xdr:colOff>506792</xdr:colOff>
      <xdr:row>14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416D974-882A-4905-A5DD-6F538D0A70E0}"/>
            </a:ext>
          </a:extLst>
        </xdr:cNvPr>
        <xdr:cNvSpPr txBox="1"/>
      </xdr:nvSpPr>
      <xdr:spPr>
        <a:xfrm>
          <a:off x="6448425" y="3219450"/>
          <a:ext cx="3543300" cy="247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（年齢は生年月日を入力すると自動で計算されます）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</a:p>
      </xdr:txBody>
    </xdr:sp>
    <xdr:clientData/>
  </xdr:twoCellAnchor>
  <xdr:twoCellAnchor>
    <xdr:from>
      <xdr:col>3</xdr:col>
      <xdr:colOff>87630</xdr:colOff>
      <xdr:row>24</xdr:row>
      <xdr:rowOff>0</xdr:rowOff>
    </xdr:from>
    <xdr:to>
      <xdr:col>8</xdr:col>
      <xdr:colOff>537263</xdr:colOff>
      <xdr:row>24</xdr:row>
      <xdr:rowOff>609600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9A46B33-A050-4C45-84B5-989984A4EBA1}"/>
            </a:ext>
          </a:extLst>
        </xdr:cNvPr>
        <xdr:cNvSpPr txBox="1"/>
      </xdr:nvSpPr>
      <xdr:spPr>
        <a:xfrm>
          <a:off x="6477000" y="6362700"/>
          <a:ext cx="3543300" cy="6096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（誓約の記入例）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乗船期間中において、持ち込み機材及び個人の責に帰する事故については、神戸大学、海事科学研究科及び海神丸に一切の責任を問いません。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</xdr:colOff>
      <xdr:row>13</xdr:row>
      <xdr:rowOff>0</xdr:rowOff>
    </xdr:from>
    <xdr:to>
      <xdr:col>8</xdr:col>
      <xdr:colOff>506792</xdr:colOff>
      <xdr:row>14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43439E1-BB98-4B31-B178-C98E5990CA22}"/>
            </a:ext>
          </a:extLst>
        </xdr:cNvPr>
        <xdr:cNvSpPr txBox="1"/>
      </xdr:nvSpPr>
      <xdr:spPr>
        <a:xfrm>
          <a:off x="6448425" y="3219450"/>
          <a:ext cx="3543300" cy="247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（年齢は生年月日を入力すると自動で計算されます）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</a:p>
      </xdr:txBody>
    </xdr:sp>
    <xdr:clientData/>
  </xdr:twoCellAnchor>
  <xdr:twoCellAnchor>
    <xdr:from>
      <xdr:col>3</xdr:col>
      <xdr:colOff>87630</xdr:colOff>
      <xdr:row>24</xdr:row>
      <xdr:rowOff>0</xdr:rowOff>
    </xdr:from>
    <xdr:to>
      <xdr:col>8</xdr:col>
      <xdr:colOff>537263</xdr:colOff>
      <xdr:row>24</xdr:row>
      <xdr:rowOff>609600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4C34DED-0D23-4164-9391-25E5B5209294}"/>
            </a:ext>
          </a:extLst>
        </xdr:cNvPr>
        <xdr:cNvSpPr txBox="1"/>
      </xdr:nvSpPr>
      <xdr:spPr>
        <a:xfrm>
          <a:off x="6477000" y="6362700"/>
          <a:ext cx="3543300" cy="6096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（誓約の記入例）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乗船期間中において、持ち込み機材及び個人の責に帰する事故については、神戸大学、海事科学研究科及び海神丸に一切の責任を問いません。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238125</xdr:rowOff>
    </xdr:from>
    <xdr:to>
      <xdr:col>10</xdr:col>
      <xdr:colOff>295220</xdr:colOff>
      <xdr:row>9</xdr:row>
      <xdr:rowOff>131472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3A21EBA-65D8-491E-8078-B4FC5BB750AC}"/>
            </a:ext>
          </a:extLst>
        </xdr:cNvPr>
        <xdr:cNvSpPr/>
      </xdr:nvSpPr>
      <xdr:spPr>
        <a:xfrm>
          <a:off x="228600" y="1104900"/>
          <a:ext cx="8629595" cy="1131597"/>
        </a:xfrm>
        <a:prstGeom prst="round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2100"/>
            </a:lnSpc>
          </a:pPr>
          <a:r>
            <a:rPr kumimoji="1" lang="ja-JP" altLang="en-US" sz="1300" b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このシートは集計用（記入不要）です。テーマ概要及び乗船者１～１０のシートから自動的にコピーされます。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</xdr:colOff>
      <xdr:row>24</xdr:row>
      <xdr:rowOff>47625</xdr:rowOff>
    </xdr:from>
    <xdr:to>
      <xdr:col>8</xdr:col>
      <xdr:colOff>506792</xdr:colOff>
      <xdr:row>24</xdr:row>
      <xdr:rowOff>657225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EE9D983-A027-4F48-93F7-74D29C40A5CC}"/>
            </a:ext>
          </a:extLst>
        </xdr:cNvPr>
        <xdr:cNvSpPr txBox="1"/>
      </xdr:nvSpPr>
      <xdr:spPr>
        <a:xfrm>
          <a:off x="6448425" y="6410325"/>
          <a:ext cx="3543300" cy="6096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（誓約の記入例）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乗船期間中において、持ち込み機材及び個人の責に帰する事故については、神戸大学、海事科学研究科及び海神丸に一切の責任を問いません。</a:t>
          </a:r>
        </a:p>
      </xdr:txBody>
    </xdr:sp>
    <xdr:clientData/>
  </xdr:twoCellAnchor>
  <xdr:twoCellAnchor>
    <xdr:from>
      <xdr:col>3</xdr:col>
      <xdr:colOff>49530</xdr:colOff>
      <xdr:row>13</xdr:row>
      <xdr:rowOff>0</xdr:rowOff>
    </xdr:from>
    <xdr:to>
      <xdr:col>8</xdr:col>
      <xdr:colOff>506792</xdr:colOff>
      <xdr:row>14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4A981CE-43F7-4C2B-BF93-97F48E4D6A84}"/>
            </a:ext>
          </a:extLst>
        </xdr:cNvPr>
        <xdr:cNvSpPr txBox="1"/>
      </xdr:nvSpPr>
      <xdr:spPr>
        <a:xfrm>
          <a:off x="6448425" y="3219450"/>
          <a:ext cx="3543300" cy="247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（年齢は生年月日を入力すると自動で計算されます）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</xdr:colOff>
      <xdr:row>13</xdr:row>
      <xdr:rowOff>9525</xdr:rowOff>
    </xdr:from>
    <xdr:to>
      <xdr:col>8</xdr:col>
      <xdr:colOff>518104</xdr:colOff>
      <xdr:row>14</xdr:row>
      <xdr:rowOff>9525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AF96BB5-A0FF-4694-B3F5-03E56AB42426}"/>
            </a:ext>
          </a:extLst>
        </xdr:cNvPr>
        <xdr:cNvSpPr txBox="1"/>
      </xdr:nvSpPr>
      <xdr:spPr>
        <a:xfrm>
          <a:off x="6467475" y="3228975"/>
          <a:ext cx="3543300" cy="247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（年齢は生年月日を入力すると自動で計算されます）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</a:p>
      </xdr:txBody>
    </xdr:sp>
    <xdr:clientData/>
  </xdr:twoCellAnchor>
  <xdr:twoCellAnchor>
    <xdr:from>
      <xdr:col>3</xdr:col>
      <xdr:colOff>78105</xdr:colOff>
      <xdr:row>24</xdr:row>
      <xdr:rowOff>49530</xdr:rowOff>
    </xdr:from>
    <xdr:to>
      <xdr:col>8</xdr:col>
      <xdr:colOff>518104</xdr:colOff>
      <xdr:row>24</xdr:row>
      <xdr:rowOff>666750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C05641E-0CA7-4539-8D8F-C0C6B944BFC4}"/>
            </a:ext>
          </a:extLst>
        </xdr:cNvPr>
        <xdr:cNvSpPr txBox="1"/>
      </xdr:nvSpPr>
      <xdr:spPr>
        <a:xfrm>
          <a:off x="6467475" y="6419850"/>
          <a:ext cx="3543300" cy="6096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（誓約の記入例）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乗船期間中において、持ち込み機材及び個人の責に帰する事故については、神戸大学、海事科学研究科及び海神丸に一切の責任を問いません。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</xdr:colOff>
      <xdr:row>13</xdr:row>
      <xdr:rowOff>0</xdr:rowOff>
    </xdr:from>
    <xdr:to>
      <xdr:col>8</xdr:col>
      <xdr:colOff>506792</xdr:colOff>
      <xdr:row>14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F9D9037-D7BF-463C-8C41-D0D54408040D}"/>
            </a:ext>
          </a:extLst>
        </xdr:cNvPr>
        <xdr:cNvSpPr txBox="1"/>
      </xdr:nvSpPr>
      <xdr:spPr>
        <a:xfrm>
          <a:off x="6448425" y="3219450"/>
          <a:ext cx="3543300" cy="247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（年齢は生年月日を入力すると自動で計算されます）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</a:p>
      </xdr:txBody>
    </xdr:sp>
    <xdr:clientData/>
  </xdr:twoCellAnchor>
  <xdr:twoCellAnchor>
    <xdr:from>
      <xdr:col>3</xdr:col>
      <xdr:colOff>116205</xdr:colOff>
      <xdr:row>24</xdr:row>
      <xdr:rowOff>0</xdr:rowOff>
    </xdr:from>
    <xdr:to>
      <xdr:col>8</xdr:col>
      <xdr:colOff>558119</xdr:colOff>
      <xdr:row>24</xdr:row>
      <xdr:rowOff>609600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3F558D4-FBDF-4336-A5BB-79206CC7EB0E}"/>
            </a:ext>
          </a:extLst>
        </xdr:cNvPr>
        <xdr:cNvSpPr txBox="1"/>
      </xdr:nvSpPr>
      <xdr:spPr>
        <a:xfrm>
          <a:off x="6505575" y="6362700"/>
          <a:ext cx="3543300" cy="6096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（誓約の記入例）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乗船期間中において、持ち込み機材及び個人の責に帰する事故については、神戸大学、海事科学研究科及び海神丸に一切の責任を問いません。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</xdr:colOff>
      <xdr:row>13</xdr:row>
      <xdr:rowOff>0</xdr:rowOff>
    </xdr:from>
    <xdr:to>
      <xdr:col>8</xdr:col>
      <xdr:colOff>506792</xdr:colOff>
      <xdr:row>14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8BD14AD-A4D4-425A-92C0-400040127FCF}"/>
            </a:ext>
          </a:extLst>
        </xdr:cNvPr>
        <xdr:cNvSpPr txBox="1"/>
      </xdr:nvSpPr>
      <xdr:spPr>
        <a:xfrm>
          <a:off x="6448425" y="3219450"/>
          <a:ext cx="3543300" cy="247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（年齢は生年月日を入力すると自動で計算されます）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</a:p>
      </xdr:txBody>
    </xdr:sp>
    <xdr:clientData/>
  </xdr:twoCellAnchor>
  <xdr:twoCellAnchor>
    <xdr:from>
      <xdr:col>3</xdr:col>
      <xdr:colOff>89535</xdr:colOff>
      <xdr:row>24</xdr:row>
      <xdr:rowOff>0</xdr:rowOff>
    </xdr:from>
    <xdr:to>
      <xdr:col>8</xdr:col>
      <xdr:colOff>546797</xdr:colOff>
      <xdr:row>24</xdr:row>
      <xdr:rowOff>609600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5994367-9C0E-4B23-BC6E-33E2E92DB33F}"/>
            </a:ext>
          </a:extLst>
        </xdr:cNvPr>
        <xdr:cNvSpPr txBox="1"/>
      </xdr:nvSpPr>
      <xdr:spPr>
        <a:xfrm>
          <a:off x="6486525" y="6362700"/>
          <a:ext cx="3543300" cy="6096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（誓約の記入例）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乗船期間中において、持ち込み機材及び個人の責に帰する事故については、神戸大学、海事科学研究科及び海神丸に一切の責任を問いません。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</xdr:colOff>
      <xdr:row>13</xdr:row>
      <xdr:rowOff>0</xdr:rowOff>
    </xdr:from>
    <xdr:to>
      <xdr:col>8</xdr:col>
      <xdr:colOff>506792</xdr:colOff>
      <xdr:row>14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9934B2D-809F-49E4-BF5B-66499A0075B6}"/>
            </a:ext>
          </a:extLst>
        </xdr:cNvPr>
        <xdr:cNvSpPr txBox="1"/>
      </xdr:nvSpPr>
      <xdr:spPr>
        <a:xfrm>
          <a:off x="6448425" y="3219450"/>
          <a:ext cx="3543300" cy="247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（年齢は生年月日を入力すると自動で計算されます）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</a:p>
      </xdr:txBody>
    </xdr:sp>
    <xdr:clientData/>
  </xdr:twoCellAnchor>
  <xdr:twoCellAnchor>
    <xdr:from>
      <xdr:col>3</xdr:col>
      <xdr:colOff>89535</xdr:colOff>
      <xdr:row>24</xdr:row>
      <xdr:rowOff>0</xdr:rowOff>
    </xdr:from>
    <xdr:to>
      <xdr:col>8</xdr:col>
      <xdr:colOff>546797</xdr:colOff>
      <xdr:row>24</xdr:row>
      <xdr:rowOff>609600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0C39807-9BEA-4272-9342-CF631AE4D73D}"/>
            </a:ext>
          </a:extLst>
        </xdr:cNvPr>
        <xdr:cNvSpPr txBox="1"/>
      </xdr:nvSpPr>
      <xdr:spPr>
        <a:xfrm>
          <a:off x="6486525" y="6362700"/>
          <a:ext cx="3543300" cy="6096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（誓約の記入例）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乗船期間中において、持ち込み機材及び個人の責に帰する事故については、神戸大学、海事科学研究科及び海神丸に一切の責任を問いません。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</xdr:colOff>
      <xdr:row>13</xdr:row>
      <xdr:rowOff>0</xdr:rowOff>
    </xdr:from>
    <xdr:to>
      <xdr:col>8</xdr:col>
      <xdr:colOff>506792</xdr:colOff>
      <xdr:row>14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428FCE0-B999-48F5-8E7B-95F08838C771}"/>
            </a:ext>
          </a:extLst>
        </xdr:cNvPr>
        <xdr:cNvSpPr txBox="1"/>
      </xdr:nvSpPr>
      <xdr:spPr>
        <a:xfrm>
          <a:off x="6448425" y="3219450"/>
          <a:ext cx="3543300" cy="247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（年齢は生年月日を入力すると自動で計算されます）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</a:p>
      </xdr:txBody>
    </xdr:sp>
    <xdr:clientData/>
  </xdr:twoCellAnchor>
  <xdr:twoCellAnchor>
    <xdr:from>
      <xdr:col>3</xdr:col>
      <xdr:colOff>89535</xdr:colOff>
      <xdr:row>24</xdr:row>
      <xdr:rowOff>0</xdr:rowOff>
    </xdr:from>
    <xdr:to>
      <xdr:col>8</xdr:col>
      <xdr:colOff>546797</xdr:colOff>
      <xdr:row>24</xdr:row>
      <xdr:rowOff>609600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368BD1-E2EC-47A7-9656-FA902BED48CF}"/>
            </a:ext>
          </a:extLst>
        </xdr:cNvPr>
        <xdr:cNvSpPr txBox="1"/>
      </xdr:nvSpPr>
      <xdr:spPr>
        <a:xfrm>
          <a:off x="6486525" y="6362700"/>
          <a:ext cx="3543300" cy="6096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（誓約の記入例）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乗船期間中において、持ち込み機材及び個人の責に帰する事故については、神戸大学、海事科学研究科及び海神丸に一切の責任を問いません。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</xdr:colOff>
      <xdr:row>13</xdr:row>
      <xdr:rowOff>0</xdr:rowOff>
    </xdr:from>
    <xdr:to>
      <xdr:col>8</xdr:col>
      <xdr:colOff>506792</xdr:colOff>
      <xdr:row>14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CAE9073-2AE0-4C9E-AFDF-522B5FCEB4F4}"/>
            </a:ext>
          </a:extLst>
        </xdr:cNvPr>
        <xdr:cNvSpPr txBox="1"/>
      </xdr:nvSpPr>
      <xdr:spPr>
        <a:xfrm>
          <a:off x="6448425" y="3219450"/>
          <a:ext cx="3543300" cy="2476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（年齢は生年月日を入力すると自動で計算されます）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</a:p>
      </xdr:txBody>
    </xdr:sp>
    <xdr:clientData/>
  </xdr:twoCellAnchor>
  <xdr:twoCellAnchor>
    <xdr:from>
      <xdr:col>3</xdr:col>
      <xdr:colOff>68580</xdr:colOff>
      <xdr:row>24</xdr:row>
      <xdr:rowOff>0</xdr:rowOff>
    </xdr:from>
    <xdr:to>
      <xdr:col>8</xdr:col>
      <xdr:colOff>508579</xdr:colOff>
      <xdr:row>24</xdr:row>
      <xdr:rowOff>609600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9747028-E439-45EC-BC8F-ADB65BE9A28E}"/>
            </a:ext>
          </a:extLst>
        </xdr:cNvPr>
        <xdr:cNvSpPr txBox="1"/>
      </xdr:nvSpPr>
      <xdr:spPr>
        <a:xfrm>
          <a:off x="6457950" y="6362700"/>
          <a:ext cx="3543300" cy="60960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（誓約の記入例）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9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乗船期間中において、持ち込み機材及び個人の責に帰する事故については、神戸大学、海事科学研究科及び海神丸に一切の責任を問いません。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gmsc-soumu@office.kobe-u.ac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A1:AC16"/>
  <sheetViews>
    <sheetView workbookViewId="0">
      <selection activeCell="M4" sqref="M4"/>
    </sheetView>
  </sheetViews>
  <sheetFormatPr defaultRowHeight="12" x14ac:dyDescent="0.15"/>
  <cols>
    <col min="1" max="1" width="9.375" style="5" customWidth="1"/>
    <col min="2" max="2" width="2.625" style="1" customWidth="1"/>
    <col min="3" max="3" width="23.125" style="31" customWidth="1"/>
    <col min="4" max="4" width="10" style="32" customWidth="1"/>
    <col min="5" max="5" width="10.625" style="1" customWidth="1"/>
    <col min="6" max="6" width="14.125" style="1" customWidth="1"/>
    <col min="7" max="7" width="14.625" style="1" customWidth="1"/>
    <col min="8" max="8" width="12.625" style="1" customWidth="1"/>
    <col min="9" max="9" width="10.625" style="1" customWidth="1"/>
    <col min="10" max="10" width="8.625" style="30" customWidth="1"/>
    <col min="11" max="11" width="3.625" style="2" customWidth="1"/>
    <col min="12" max="12" width="4.625" style="2" customWidth="1"/>
    <col min="13" max="13" width="9.625" style="6" customWidth="1"/>
    <col min="14" max="14" width="22.875" style="1" customWidth="1"/>
    <col min="15" max="15" width="13.25" style="1" customWidth="1"/>
    <col min="16" max="16" width="7.875" style="1" customWidth="1"/>
    <col min="17" max="17" width="14.875" style="1" customWidth="1"/>
    <col min="18" max="18" width="10.625" style="1" customWidth="1"/>
    <col min="19" max="19" width="12.625" style="1" customWidth="1"/>
    <col min="20" max="20" width="20.625" style="1" customWidth="1"/>
    <col min="21" max="21" width="9.875" style="1" customWidth="1"/>
    <col min="22" max="22" width="6.625" style="3" hidden="1" customWidth="1"/>
    <col min="23" max="23" width="4.625" style="34" customWidth="1"/>
    <col min="24" max="24" width="1.625" style="1" customWidth="1"/>
    <col min="25" max="25" width="7.625" style="1" customWidth="1"/>
    <col min="26" max="26" width="18.5" style="1" customWidth="1"/>
    <col min="27" max="27" width="9.625" style="1" customWidth="1"/>
    <col min="28" max="28" width="2.625" style="1" customWidth="1"/>
    <col min="29" max="29" width="10.625" style="1" customWidth="1"/>
    <col min="30" max="16384" width="9" style="1"/>
  </cols>
  <sheetData>
    <row r="1" spans="1:29" s="59" customFormat="1" ht="18.75" customHeight="1" x14ac:dyDescent="0.15">
      <c r="A1" s="58"/>
      <c r="C1" s="60"/>
      <c r="D1" s="61"/>
      <c r="J1" s="62"/>
      <c r="K1" s="63"/>
      <c r="L1" s="63"/>
      <c r="M1" s="64"/>
      <c r="P1" s="129" t="s">
        <v>73</v>
      </c>
      <c r="Q1" s="129"/>
      <c r="R1" s="129" t="s">
        <v>74</v>
      </c>
      <c r="S1" s="129"/>
      <c r="T1" s="129"/>
      <c r="V1" s="65"/>
      <c r="W1" s="66"/>
      <c r="Y1" s="129" t="s">
        <v>75</v>
      </c>
      <c r="Z1" s="129"/>
      <c r="AA1" s="129"/>
    </row>
    <row r="2" spans="1:29" s="68" customFormat="1" ht="22.5" x14ac:dyDescent="0.15">
      <c r="A2" s="67" t="s">
        <v>54</v>
      </c>
      <c r="B2" s="68" t="s">
        <v>8</v>
      </c>
      <c r="C2" s="69" t="s">
        <v>7</v>
      </c>
      <c r="D2" s="70" t="s">
        <v>9</v>
      </c>
      <c r="E2" s="68" t="s">
        <v>6</v>
      </c>
      <c r="F2" s="68" t="s">
        <v>12</v>
      </c>
      <c r="G2" s="68" t="s">
        <v>5</v>
      </c>
      <c r="H2" s="68" t="s">
        <v>15</v>
      </c>
      <c r="I2" s="68" t="s">
        <v>14</v>
      </c>
      <c r="J2" s="69" t="s">
        <v>13</v>
      </c>
      <c r="K2" s="68" t="s">
        <v>1</v>
      </c>
      <c r="L2" s="68" t="s">
        <v>4</v>
      </c>
      <c r="M2" s="71" t="s">
        <v>3</v>
      </c>
      <c r="N2" s="68" t="s">
        <v>16</v>
      </c>
      <c r="O2" s="68" t="s">
        <v>30</v>
      </c>
      <c r="P2" s="72" t="s">
        <v>26</v>
      </c>
      <c r="Q2" s="68" t="s">
        <v>2</v>
      </c>
      <c r="R2" s="68" t="s">
        <v>27</v>
      </c>
      <c r="S2" s="68" t="s">
        <v>29</v>
      </c>
      <c r="T2" s="68" t="s">
        <v>28</v>
      </c>
      <c r="U2" s="68" t="s">
        <v>61</v>
      </c>
      <c r="V2" s="73" t="s">
        <v>11</v>
      </c>
      <c r="W2" s="74" t="s">
        <v>10</v>
      </c>
      <c r="Y2" s="68" t="s">
        <v>26</v>
      </c>
      <c r="Z2" s="68" t="s">
        <v>2</v>
      </c>
      <c r="AA2" s="68" t="s">
        <v>62</v>
      </c>
      <c r="AB2" s="68" t="s">
        <v>8</v>
      </c>
      <c r="AC2" s="68" t="s">
        <v>6</v>
      </c>
    </row>
    <row r="3" spans="1:29" s="50" customFormat="1" ht="45" x14ac:dyDescent="0.15">
      <c r="A3" s="49" t="s">
        <v>34</v>
      </c>
      <c r="B3" s="75">
        <v>0</v>
      </c>
      <c r="C3" s="76" t="s">
        <v>57</v>
      </c>
      <c r="D3" s="50" t="s">
        <v>58</v>
      </c>
      <c r="E3" s="75" t="str">
        <f ca="1">IF(INDIRECT($A3&amp;"!C7")&lt;&gt;"",INDIRECT($A3&amp;"!C7"),"")</f>
        <v>深江　太郎</v>
      </c>
      <c r="F3" s="75" t="str">
        <f ca="1">IF(INDIRECT($A3&amp;"!C6")&lt;&gt;"",INDIRECT($A3&amp;"!C6"),"")</f>
        <v>フカエ　タロウ</v>
      </c>
      <c r="G3" s="75" t="str">
        <f ca="1">IF(INDIRECT($A3&amp;"!C4")&lt;&gt;"",INDIRECT($A3&amp;"!C4"),"")</f>
        <v>神戸大学</v>
      </c>
      <c r="H3" s="75" t="str">
        <f ca="1">IF(INDIRECT($A3&amp;"!C5")&lt;&gt;"",INDIRECT($A3&amp;"!C5"),"")</f>
        <v>海事科学部</v>
      </c>
      <c r="I3" s="75" t="str">
        <f ca="1">IF(INDIRECT($A3&amp;"!C8")&lt;&gt;"",INDIRECT($A3&amp;"!C8"),"")</f>
        <v>４年</v>
      </c>
      <c r="J3" s="50" t="str">
        <f ca="1">IF(INDIRECT($A3&amp;"!C9")&lt;&gt;"",INDIRECT($A3&amp;"!C9"),"")</f>
        <v>○○○○○○○○</v>
      </c>
      <c r="K3" s="75" t="str">
        <f ca="1">IF(INDIRECT($A3&amp;"!C13")="男","M",IF(INDIRECT($A3&amp;"!C13")="女","M",""))</f>
        <v>M</v>
      </c>
      <c r="L3" s="75">
        <f ca="1">IF(INDIRECT($A3&amp;"!C14")&lt;&gt;"",INDIRECT($A3&amp;"!C14"),"")</f>
        <v>27</v>
      </c>
      <c r="M3" s="77">
        <f ca="1">IF(INDIRECT($A3&amp;"!C12")&lt;&gt;"",INDIRECT($A3&amp;"!C12"),"")</f>
        <v>35840</v>
      </c>
      <c r="N3" s="75" t="str">
        <f ca="1">IF(INDIRECT($A3&amp;"!C15")&lt;&gt;"",INDIRECT($A3&amp;"!C15"),"")</f>
        <v>gmsc-soumu@office.kobe-u.ac.jp</v>
      </c>
      <c r="O3" s="75" t="str">
        <f ca="1">IF(INDIRECT($A3&amp;"!C16")&lt;&gt;"",INDIRECT($A3&amp;"!C16"),"")</f>
        <v>090-0000-1111</v>
      </c>
      <c r="P3" s="75" t="str">
        <f ca="1">IF(INDIRECT($A3&amp;"!C10")&lt;&gt;"",INDIRECT($A3&amp;"!C10"),"")</f>
        <v>658-0022</v>
      </c>
      <c r="Q3" s="50" t="str">
        <f ca="1">IF(INDIRECT($A3&amp;"!C11")&lt;&gt;"",INDIRECT($A3&amp;"!C11"),"")</f>
        <v>神戸市東灘区深江南町5-1-1</v>
      </c>
      <c r="R3" s="75" t="str">
        <f ca="1">IF(INDIRECT($A3&amp;"!C17")&lt;&gt;"",INDIRECT($A3&amp;"!C17"),"")</f>
        <v>（母）深江　花子</v>
      </c>
      <c r="S3" s="75" t="str">
        <f ca="1">IF(INDIRECT($A3&amp;"!C18")&lt;&gt;"",INDIRECT($A3&amp;"!C18"),"")</f>
        <v>090-1111-2222</v>
      </c>
      <c r="T3" s="50" t="str">
        <f ca="1">IF(INDIRECT($A3&amp;"!C19")&lt;&gt;"",INDIRECT($A3&amp;"!C19"),"")</f>
        <v>gmsc-kikaku@office.kobe-u.ac.jp</v>
      </c>
      <c r="U3" s="50" t="str">
        <f ca="1">IF(INDIRECT($A3&amp;"!C20")&lt;&gt;"",INDIRECT($A3&amp;"!C20"),"")</f>
        <v/>
      </c>
      <c r="V3" s="51"/>
      <c r="W3" s="78" t="e">
        <f ca="1">IF(E3&lt;&gt;"",IF(AND(#REF!="",#REF!=""),DATEDIF(#REF!,#REF!,"D")+1,DATEDIF(#REF!,#REF!,"D")+1),"")</f>
        <v>#REF!</v>
      </c>
      <c r="Y3" s="75" t="str">
        <f ca="1">IF(INDIRECT($A3&amp;"!C23")&lt;&gt;"",INDIRECT($A3&amp;"!C23"),"")</f>
        <v>深江　太郎</v>
      </c>
      <c r="Z3" s="50" t="str">
        <f ca="1">IF(INDIRECT($A3&amp;"!C24")&lt;&gt;"",INDIRECT($A3&amp;"!C24"),"")</f>
        <v/>
      </c>
      <c r="AA3" s="75" t="str">
        <f ca="1">IF(INDIRECT($A3&amp;"!C25")&lt;&gt;"",INDIRECT($A3&amp;"!C25"),"")</f>
        <v/>
      </c>
      <c r="AB3" s="75">
        <f t="shared" ref="AB3:AB13" si="0">B3</f>
        <v>0</v>
      </c>
      <c r="AC3" s="75" t="str">
        <f t="shared" ref="AC3:AC13" ca="1" si="1">E3</f>
        <v>深江　太郎</v>
      </c>
    </row>
    <row r="4" spans="1:29" s="53" customFormat="1" ht="11.25" x14ac:dyDescent="0.15">
      <c r="A4" s="52" t="s">
        <v>32</v>
      </c>
      <c r="B4" s="53" t="str">
        <f ca="1">IF(C4&lt;&gt;"",1,"")</f>
        <v/>
      </c>
      <c r="C4" s="54" t="str">
        <f ca="1">IF(E4&lt;&gt;"",テーマ概要!$A$12,"")</f>
        <v/>
      </c>
      <c r="D4" s="54" t="str">
        <f ca="1">IF(E4&lt;&gt;"",テーマ概要!$D$2,"")</f>
        <v/>
      </c>
      <c r="E4" s="55" t="str">
        <f ca="1">IF(INDIRECT($A4&amp;"!C7")&lt;&gt;"",INDIRECT($A4&amp;"!C7"),"")</f>
        <v/>
      </c>
      <c r="F4" s="55" t="str">
        <f ca="1">IF(INDIRECT($A4&amp;"!C6")&lt;&gt;"",INDIRECT($A4&amp;"!C6"),"")</f>
        <v/>
      </c>
      <c r="G4" s="55" t="str">
        <f ca="1">IF(INDIRECT($A4&amp;"!C4")&lt;&gt;"",INDIRECT($A4&amp;"!C4"),"")</f>
        <v/>
      </c>
      <c r="H4" s="55" t="str">
        <f ca="1">IF(INDIRECT($A4&amp;"!C5")&lt;&gt;"",INDIRECT($A4&amp;"!C5"),"")</f>
        <v/>
      </c>
      <c r="I4" s="55" t="str">
        <f ca="1">IF(INDIRECT($A4&amp;"!C8")&lt;&gt;"",INDIRECT($A4&amp;"!C8"),"")</f>
        <v/>
      </c>
      <c r="J4" s="81" t="str">
        <f ca="1">IF(INDIRECT($A4&amp;"!C9")&lt;&gt;"",INDIRECT($A4&amp;"!C9"),"")</f>
        <v/>
      </c>
      <c r="K4" s="63" t="str">
        <f ca="1">IF(INDIRECT($A4&amp;"!C13")="男","M",IF(INDIRECT($A4&amp;"!C13")="女","F",""))</f>
        <v/>
      </c>
      <c r="L4" s="63" t="str">
        <f ca="1">IF(INDIRECT($A4&amp;"!C14")&lt;&gt;"",INDIRECT($A4&amp;"!C14"),"")</f>
        <v/>
      </c>
      <c r="M4" s="64" t="str">
        <f ca="1">IF(INDIRECT($A4&amp;"!C12")&lt;&gt;"",INDIRECT($A4&amp;"!C12"),"")</f>
        <v/>
      </c>
      <c r="N4" s="63" t="str">
        <f ca="1">IF(INDIRECT($A4&amp;"!C15")&lt;&gt;"",INDIRECT($A4&amp;"!C15"),"")</f>
        <v/>
      </c>
      <c r="O4" s="63" t="str">
        <f ca="1">IF(INDIRECT($A4&amp;"!C16")&lt;&gt;"",INDIRECT($A4&amp;"!C16"),"")</f>
        <v/>
      </c>
      <c r="P4" s="63" t="str">
        <f ca="1">IF(INDIRECT($A4&amp;"!C10")&lt;&gt;"",INDIRECT($A4&amp;"!C10"),"")</f>
        <v/>
      </c>
      <c r="Q4" s="81" t="str">
        <f ca="1">IF(INDIRECT($A4&amp;"!C11")&lt;&gt;"",INDIRECT($A4&amp;"!C11"),"")</f>
        <v/>
      </c>
      <c r="R4" s="63" t="str">
        <f ca="1">IF(INDIRECT($A4&amp;"!C17")&lt;&gt;"",INDIRECT($A4&amp;"!C17"),"")</f>
        <v/>
      </c>
      <c r="S4" s="63" t="str">
        <f ca="1">IF(INDIRECT($A4&amp;"!C18")&lt;&gt;"",INDIRECT($A4&amp;"!C18"),"")</f>
        <v/>
      </c>
      <c r="T4" s="81" t="str">
        <f ca="1">IF(INDIRECT($A4&amp;"!C19")&lt;&gt;"",INDIRECT($A4&amp;"!C19"),"")</f>
        <v/>
      </c>
      <c r="U4" s="53" t="str">
        <f ca="1">IF(INDIRECT($A4&amp;"!C20")&lt;&gt;"",INDIRECT($A4&amp;"!C20"),"")</f>
        <v/>
      </c>
      <c r="V4" s="56"/>
      <c r="W4" s="83" t="str">
        <f ca="1">IF(E4&lt;&gt;"",IF(AND(#REF!="",#REF!=""),DATEDIF(#REF!,#REF!,"D")+1,DATEDIF(#REF!,#REF!,"D")+1),"")</f>
        <v/>
      </c>
      <c r="Y4" s="63" t="str">
        <f ca="1">IF(INDIRECT($A4&amp;"!C23")&lt;&gt;"",INDIRECT($A4&amp;"!C23"),"")</f>
        <v/>
      </c>
      <c r="Z4" s="81" t="str">
        <f ca="1">IF(INDIRECT($A4&amp;"!C24")&lt;&gt;"",INDIRECT($A4&amp;"!C24"),"")</f>
        <v/>
      </c>
      <c r="AA4" s="63" t="str">
        <f ca="1">IF(INDIRECT($A4&amp;"!C25")&lt;&gt;"",INDIRECT($A4&amp;"!C25"),"")</f>
        <v/>
      </c>
      <c r="AB4" s="53" t="str">
        <f t="shared" ca="1" si="0"/>
        <v/>
      </c>
      <c r="AC4" s="63" t="str">
        <f t="shared" ca="1" si="1"/>
        <v/>
      </c>
    </row>
    <row r="5" spans="1:29" s="53" customFormat="1" ht="11.25" x14ac:dyDescent="0.15">
      <c r="A5" s="52" t="s">
        <v>33</v>
      </c>
      <c r="B5" s="53" t="str">
        <f ca="1">IF(C5&lt;&gt;"",2,"")</f>
        <v/>
      </c>
      <c r="C5" s="54" t="str">
        <f ca="1">IF(E5&lt;&gt;"",テーマ概要!$A$1,"")</f>
        <v/>
      </c>
      <c r="D5" s="54" t="str">
        <f ca="1">IF(E5&lt;&gt;"",テーマ概要!$D$2,"")</f>
        <v/>
      </c>
      <c r="E5" s="55" t="str">
        <f ca="1">IF(INDIRECT($A5&amp;"!C7")&lt;&gt;"",INDIRECT($A5&amp;"!C7"),"")</f>
        <v/>
      </c>
      <c r="F5" s="55" t="str">
        <f ca="1">IF(INDIRECT($A5&amp;"!C6")&lt;&gt;"",INDIRECT($A5&amp;"!C6"),"")</f>
        <v/>
      </c>
      <c r="G5" s="55" t="str">
        <f ca="1">IF(INDIRECT($A5&amp;"!C4")&lt;&gt;"",INDIRECT($A5&amp;"!C4"),"")</f>
        <v/>
      </c>
      <c r="H5" s="55" t="str">
        <f ca="1">IF(INDIRECT($A5&amp;"!C5")&lt;&gt;"",INDIRECT($A5&amp;"!C5"),"")</f>
        <v/>
      </c>
      <c r="I5" s="55" t="str">
        <f ca="1">IF(INDIRECT($A5&amp;"!C8")&lt;&gt;"",INDIRECT($A5&amp;"!C8"),"")</f>
        <v/>
      </c>
      <c r="J5" s="81" t="str">
        <f ca="1">IF(INDIRECT($A5&amp;"!C9")&lt;&gt;"",INDIRECT($A5&amp;"!C9"),"")</f>
        <v/>
      </c>
      <c r="K5" s="63" t="str">
        <f t="shared" ref="K5:K13" ca="1" si="2">IF(INDIRECT($A5&amp;"!C13")="男","M",IF(INDIRECT($A5&amp;"!C13")="女","F",""))</f>
        <v/>
      </c>
      <c r="L5" s="63" t="str">
        <f ca="1">IF(INDIRECT($A5&amp;"!C14")&lt;&gt;"",INDIRECT($A5&amp;"!C14"),"")</f>
        <v/>
      </c>
      <c r="M5" s="64" t="str">
        <f ca="1">IF(INDIRECT($A5&amp;"!C12")&lt;&gt;"",INDIRECT($A5&amp;"!C12"),"")</f>
        <v/>
      </c>
      <c r="N5" s="63" t="str">
        <f ca="1">IF(INDIRECT($A5&amp;"!C15")&lt;&gt;"",INDIRECT($A5&amp;"!C15"),"")</f>
        <v/>
      </c>
      <c r="O5" s="63" t="str">
        <f ca="1">IF(INDIRECT($A5&amp;"!C16")&lt;&gt;"",INDIRECT($A5&amp;"!C16"),"")</f>
        <v/>
      </c>
      <c r="P5" s="63" t="str">
        <f ca="1">IF(INDIRECT($A5&amp;"!C10")&lt;&gt;"",INDIRECT($A5&amp;"!C10"),"")</f>
        <v/>
      </c>
      <c r="Q5" s="81" t="str">
        <f ca="1">IF(INDIRECT($A5&amp;"!C11")&lt;&gt;"",INDIRECT($A5&amp;"!C11"),"")</f>
        <v/>
      </c>
      <c r="R5" s="63" t="str">
        <f ca="1">IF(INDIRECT($A5&amp;"!C17")&lt;&gt;"",INDIRECT($A5&amp;"!C17"),"")</f>
        <v/>
      </c>
      <c r="S5" s="63" t="str">
        <f ca="1">IF(INDIRECT($A5&amp;"!C18")&lt;&gt;"",INDIRECT($A5&amp;"!C18"),"")</f>
        <v/>
      </c>
      <c r="T5" s="81" t="str">
        <f ca="1">IF(INDIRECT($A5&amp;"!C19")&lt;&gt;"",INDIRECT($A5&amp;"!C19"),"")</f>
        <v/>
      </c>
      <c r="U5" s="53" t="str">
        <f ca="1">IF(INDIRECT($A5&amp;"!C20")&lt;&gt;"",INDIRECT($A5&amp;"!C20"),"")</f>
        <v/>
      </c>
      <c r="V5" s="56"/>
      <c r="W5" s="83" t="str">
        <f ca="1">IF(E5&lt;&gt;"",IF(AND(#REF!="",#REF!=""),DATEDIF(#REF!,#REF!,"D")+1,DATEDIF(#REF!,#REF!,"D")+1),"")</f>
        <v/>
      </c>
      <c r="Y5" s="63" t="str">
        <f ca="1">IF(INDIRECT($A5&amp;"!C23")&lt;&gt;"",INDIRECT($A5&amp;"!C23"),"")</f>
        <v/>
      </c>
      <c r="Z5" s="81" t="str">
        <f ca="1">IF(INDIRECT($A5&amp;"!C24")&lt;&gt;"",INDIRECT($A5&amp;"!C24"),"")</f>
        <v/>
      </c>
      <c r="AA5" s="63" t="str">
        <f ca="1">IF(INDIRECT($A5&amp;"!C25")&lt;&gt;"",INDIRECT($A5&amp;"!C25"),"")</f>
        <v/>
      </c>
      <c r="AB5" s="53" t="str">
        <f t="shared" ca="1" si="0"/>
        <v/>
      </c>
      <c r="AC5" s="63" t="str">
        <f t="shared" ca="1" si="1"/>
        <v/>
      </c>
    </row>
    <row r="6" spans="1:29" s="53" customFormat="1" ht="11.25" x14ac:dyDescent="0.15">
      <c r="A6" s="52" t="s">
        <v>35</v>
      </c>
      <c r="B6" s="53" t="str">
        <f ca="1">IF(C6&lt;&gt;"",3,"")</f>
        <v/>
      </c>
      <c r="C6" s="54" t="str">
        <f ca="1">IF(E6&lt;&gt;"",テーマ概要!$A$1,"")</f>
        <v/>
      </c>
      <c r="D6" s="54" t="str">
        <f ca="1">IF(E6&lt;&gt;"",テーマ概要!$D$2,"")</f>
        <v/>
      </c>
      <c r="E6" s="55" t="str">
        <f ca="1">IF(INDIRECT($A6&amp;"!C7")&lt;&gt;"",INDIRECT($A6&amp;"!C7"),"")</f>
        <v/>
      </c>
      <c r="F6" s="55" t="str">
        <f ca="1">IF(INDIRECT($A6&amp;"!C6")&lt;&gt;"",INDIRECT($A6&amp;"!C6"),"")</f>
        <v/>
      </c>
      <c r="G6" s="55" t="str">
        <f ca="1">IF(INDIRECT($A6&amp;"!C4")&lt;&gt;"",INDIRECT($A6&amp;"!C4"),"")</f>
        <v/>
      </c>
      <c r="H6" s="55" t="str">
        <f ca="1">IF(INDIRECT($A6&amp;"!C5")&lt;&gt;"",INDIRECT($A6&amp;"!C5"),"")</f>
        <v/>
      </c>
      <c r="I6" s="55" t="str">
        <f ca="1">IF(INDIRECT($A6&amp;"!C8")&lt;&gt;"",INDIRECT($A6&amp;"!C8"),"")</f>
        <v/>
      </c>
      <c r="J6" s="81" t="str">
        <f ca="1">IF(INDIRECT($A6&amp;"!C9")&lt;&gt;"",INDIRECT($A6&amp;"!C9"),"")</f>
        <v/>
      </c>
      <c r="K6" s="63" t="str">
        <f t="shared" ca="1" si="2"/>
        <v/>
      </c>
      <c r="L6" s="63" t="str">
        <f ca="1">IF(INDIRECT($A6&amp;"!C14")&lt;&gt;"",INDIRECT($A6&amp;"!C14"),"")</f>
        <v/>
      </c>
      <c r="M6" s="64" t="str">
        <f ca="1">IF(INDIRECT($A6&amp;"!C12")&lt;&gt;"",INDIRECT($A6&amp;"!C12"),"")</f>
        <v/>
      </c>
      <c r="N6" s="63" t="str">
        <f ca="1">IF(INDIRECT($A6&amp;"!C15")&lt;&gt;"",INDIRECT($A6&amp;"!C15"),"")</f>
        <v/>
      </c>
      <c r="O6" s="63" t="str">
        <f ca="1">IF(INDIRECT($A6&amp;"!C16")&lt;&gt;"",INDIRECT($A6&amp;"!C16"),"")</f>
        <v/>
      </c>
      <c r="P6" s="63" t="str">
        <f ca="1">IF(INDIRECT($A6&amp;"!C10")&lt;&gt;"",INDIRECT($A6&amp;"!C10"),"")</f>
        <v/>
      </c>
      <c r="Q6" s="81" t="str">
        <f ca="1">IF(INDIRECT($A6&amp;"!C11")&lt;&gt;"",INDIRECT($A6&amp;"!C11"),"")</f>
        <v/>
      </c>
      <c r="R6" s="63" t="str">
        <f ca="1">IF(INDIRECT($A6&amp;"!C17")&lt;&gt;"",INDIRECT($A6&amp;"!C17"),"")</f>
        <v/>
      </c>
      <c r="S6" s="63" t="str">
        <f ca="1">IF(INDIRECT($A6&amp;"!C18")&lt;&gt;"",INDIRECT($A6&amp;"!C18"),"")</f>
        <v/>
      </c>
      <c r="T6" s="81" t="str">
        <f ca="1">IF(INDIRECT($A6&amp;"!C19")&lt;&gt;"",INDIRECT($A6&amp;"!C19"),"")</f>
        <v/>
      </c>
      <c r="U6" s="53" t="str">
        <f ca="1">IF(INDIRECT($A6&amp;"!C20")&lt;&gt;"",INDIRECT($A6&amp;"!C20"),"")</f>
        <v/>
      </c>
      <c r="V6" s="56"/>
      <c r="W6" s="83" t="str">
        <f ca="1">IF(E6&lt;&gt;"",IF(AND(#REF!="",#REF!=""),DATEDIF(#REF!,#REF!,"D")+1,DATEDIF(#REF!,#REF!,"D")+1),"")</f>
        <v/>
      </c>
      <c r="Y6" s="63" t="str">
        <f ca="1">IF(INDIRECT($A6&amp;"!C23")&lt;&gt;"",INDIRECT($A6&amp;"!C23"),"")</f>
        <v/>
      </c>
      <c r="Z6" s="81" t="str">
        <f ca="1">IF(INDIRECT($A6&amp;"!C24")&lt;&gt;"",INDIRECT($A6&amp;"!C24"),"")</f>
        <v/>
      </c>
      <c r="AA6" s="63" t="str">
        <f ca="1">IF(INDIRECT($A6&amp;"!C25")&lt;&gt;"",INDIRECT($A6&amp;"!C25"),"")</f>
        <v/>
      </c>
      <c r="AB6" s="53" t="str">
        <f t="shared" ca="1" si="0"/>
        <v/>
      </c>
      <c r="AC6" s="63" t="str">
        <f t="shared" ca="1" si="1"/>
        <v/>
      </c>
    </row>
    <row r="7" spans="1:29" s="53" customFormat="1" ht="11.25" x14ac:dyDescent="0.15">
      <c r="A7" s="52" t="s">
        <v>36</v>
      </c>
      <c r="B7" s="53" t="str">
        <f ca="1">IF(C7&lt;&gt;"",4,"")</f>
        <v/>
      </c>
      <c r="C7" s="54" t="str">
        <f ca="1">IF(E7&lt;&gt;"",テーマ概要!$A$1,"")</f>
        <v/>
      </c>
      <c r="D7" s="54" t="str">
        <f ca="1">IF(E7&lt;&gt;"",テーマ概要!$D$2,"")</f>
        <v/>
      </c>
      <c r="E7" s="55" t="str">
        <f ca="1">IF(INDIRECT($A7&amp;"!C7")&lt;&gt;"",INDIRECT($A7&amp;"!C7"),"")</f>
        <v/>
      </c>
      <c r="F7" s="55" t="str">
        <f ca="1">IF(INDIRECT($A7&amp;"!C6")&lt;&gt;"",INDIRECT($A7&amp;"!C6"),"")</f>
        <v/>
      </c>
      <c r="G7" s="55" t="str">
        <f ca="1">IF(INDIRECT($A7&amp;"!C4")&lt;&gt;"",INDIRECT($A7&amp;"!C4"),"")</f>
        <v/>
      </c>
      <c r="H7" s="55" t="str">
        <f ca="1">IF(INDIRECT($A7&amp;"!C5")&lt;&gt;"",INDIRECT($A7&amp;"!C5"),"")</f>
        <v/>
      </c>
      <c r="I7" s="55" t="str">
        <f ca="1">IF(INDIRECT($A7&amp;"!C8")&lt;&gt;"",INDIRECT($A7&amp;"!C8"),"")</f>
        <v/>
      </c>
      <c r="J7" s="81" t="str">
        <f ca="1">IF(INDIRECT($A7&amp;"!C9")&lt;&gt;"",INDIRECT($A7&amp;"!C9"),"")</f>
        <v/>
      </c>
      <c r="K7" s="63" t="str">
        <f t="shared" ca="1" si="2"/>
        <v/>
      </c>
      <c r="L7" s="63" t="str">
        <f ca="1">IF(INDIRECT($A7&amp;"!C14")&lt;&gt;"",INDIRECT($A7&amp;"!C14"),"")</f>
        <v/>
      </c>
      <c r="M7" s="64" t="str">
        <f ca="1">IF(INDIRECT($A7&amp;"!C12")&lt;&gt;"",INDIRECT($A7&amp;"!C12"),"")</f>
        <v/>
      </c>
      <c r="N7" s="63" t="str">
        <f ca="1">IF(INDIRECT($A7&amp;"!C15")&lt;&gt;"",INDIRECT($A7&amp;"!C15"),"")</f>
        <v/>
      </c>
      <c r="O7" s="63" t="str">
        <f ca="1">IF(INDIRECT($A7&amp;"!C16")&lt;&gt;"",INDIRECT($A7&amp;"!C16"),"")</f>
        <v/>
      </c>
      <c r="P7" s="63" t="str">
        <f ca="1">IF(INDIRECT($A7&amp;"!C10")&lt;&gt;"",INDIRECT($A7&amp;"!C10"),"")</f>
        <v/>
      </c>
      <c r="Q7" s="81" t="str">
        <f ca="1">IF(INDIRECT($A7&amp;"!C11")&lt;&gt;"",INDIRECT($A7&amp;"!C11"),"")</f>
        <v/>
      </c>
      <c r="R7" s="63" t="str">
        <f ca="1">IF(INDIRECT($A7&amp;"!C17")&lt;&gt;"",INDIRECT($A7&amp;"!C17"),"")</f>
        <v/>
      </c>
      <c r="S7" s="63" t="str">
        <f ca="1">IF(INDIRECT($A7&amp;"!C18")&lt;&gt;"",INDIRECT($A7&amp;"!C18"),"")</f>
        <v/>
      </c>
      <c r="T7" s="81" t="str">
        <f ca="1">IF(INDIRECT($A7&amp;"!C19")&lt;&gt;"",INDIRECT($A7&amp;"!C19"),"")</f>
        <v/>
      </c>
      <c r="U7" s="53" t="str">
        <f ca="1">IF(INDIRECT($A7&amp;"!C20")&lt;&gt;"",INDIRECT($A7&amp;"!C20"),"")</f>
        <v/>
      </c>
      <c r="V7" s="56"/>
      <c r="W7" s="83" t="str">
        <f ca="1">IF(E7&lt;&gt;"",IF(AND(#REF!="",#REF!=""),DATEDIF(#REF!,#REF!,"D")+1,DATEDIF(#REF!,#REF!,"D")+1),"")</f>
        <v/>
      </c>
      <c r="Y7" s="63" t="str">
        <f ca="1">IF(INDIRECT($A7&amp;"!C23")&lt;&gt;"",INDIRECT($A7&amp;"!C23"),"")</f>
        <v/>
      </c>
      <c r="Z7" s="81" t="str">
        <f ca="1">IF(INDIRECT($A7&amp;"!C24")&lt;&gt;"",INDIRECT($A7&amp;"!C24"),"")</f>
        <v/>
      </c>
      <c r="AA7" s="63" t="str">
        <f ca="1">IF(INDIRECT($A7&amp;"!C25")&lt;&gt;"",INDIRECT($A7&amp;"!C25"),"")</f>
        <v/>
      </c>
      <c r="AB7" s="53" t="str">
        <f t="shared" ca="1" si="0"/>
        <v/>
      </c>
      <c r="AC7" s="63" t="str">
        <f t="shared" ca="1" si="1"/>
        <v/>
      </c>
    </row>
    <row r="8" spans="1:29" s="53" customFormat="1" ht="11.25" x14ac:dyDescent="0.15">
      <c r="A8" s="52" t="s">
        <v>37</v>
      </c>
      <c r="B8" s="53" t="str">
        <f ca="1">IF(C8&lt;&gt;"",5,"")</f>
        <v/>
      </c>
      <c r="C8" s="54" t="str">
        <f ca="1">IF(E8&lt;&gt;"",テーマ概要!$A$1,"")</f>
        <v/>
      </c>
      <c r="D8" s="54" t="str">
        <f ca="1">IF(E8&lt;&gt;"",テーマ概要!$D$2,"")</f>
        <v/>
      </c>
      <c r="E8" s="55" t="str">
        <f t="shared" ref="E8:E13" ca="1" si="3">IF(INDIRECT($A8&amp;"!C7")&lt;&gt;"",INDIRECT($A8&amp;"!C7"),"")</f>
        <v/>
      </c>
      <c r="F8" s="55" t="str">
        <f t="shared" ref="F8:F13" ca="1" si="4">IF(INDIRECT($A8&amp;"!C6")&lt;&gt;"",INDIRECT($A8&amp;"!C6"),"")</f>
        <v/>
      </c>
      <c r="G8" s="55" t="str">
        <f t="shared" ref="G8:G13" ca="1" si="5">IF(INDIRECT($A8&amp;"!C4")&lt;&gt;"",INDIRECT($A8&amp;"!C4"),"")</f>
        <v/>
      </c>
      <c r="H8" s="55" t="str">
        <f t="shared" ref="H8:H13" ca="1" si="6">IF(INDIRECT($A8&amp;"!C5")&lt;&gt;"",INDIRECT($A8&amp;"!C5"),"")</f>
        <v/>
      </c>
      <c r="I8" s="55" t="str">
        <f t="shared" ref="I8:I13" ca="1" si="7">IF(INDIRECT($A8&amp;"!C8")&lt;&gt;"",INDIRECT($A8&amp;"!C8"),"")</f>
        <v/>
      </c>
      <c r="J8" s="81" t="str">
        <f t="shared" ref="J8:J13" ca="1" si="8">IF(INDIRECT($A8&amp;"!C9")&lt;&gt;"",INDIRECT($A8&amp;"!C9"),"")</f>
        <v/>
      </c>
      <c r="K8" s="63" t="str">
        <f t="shared" ca="1" si="2"/>
        <v/>
      </c>
      <c r="L8" s="63" t="str">
        <f t="shared" ref="L8:L13" ca="1" si="9">IF(INDIRECT($A8&amp;"!C14")&lt;&gt;"",INDIRECT($A8&amp;"!C14"),"")</f>
        <v/>
      </c>
      <c r="M8" s="64" t="str">
        <f t="shared" ref="M8:M13" ca="1" si="10">IF(INDIRECT($A8&amp;"!C12")&lt;&gt;"",INDIRECT($A8&amp;"!C12"),"")</f>
        <v/>
      </c>
      <c r="N8" s="63" t="str">
        <f t="shared" ref="N8:N13" ca="1" si="11">IF(INDIRECT($A8&amp;"!C15")&lt;&gt;"",INDIRECT($A8&amp;"!C15"),"")</f>
        <v/>
      </c>
      <c r="O8" s="63" t="str">
        <f t="shared" ref="O8:O13" ca="1" si="12">IF(INDIRECT($A8&amp;"!C16")&lt;&gt;"",INDIRECT($A8&amp;"!C16"),"")</f>
        <v/>
      </c>
      <c r="P8" s="63" t="str">
        <f t="shared" ref="P8:P13" ca="1" si="13">IF(INDIRECT($A8&amp;"!C10")&lt;&gt;"",INDIRECT($A8&amp;"!C10"),"")</f>
        <v/>
      </c>
      <c r="Q8" s="81" t="str">
        <f t="shared" ref="Q8:Q13" ca="1" si="14">IF(INDIRECT($A8&amp;"!C11")&lt;&gt;"",INDIRECT($A8&amp;"!C11"),"")</f>
        <v/>
      </c>
      <c r="R8" s="63" t="str">
        <f t="shared" ref="R8:R13" ca="1" si="15">IF(INDIRECT($A8&amp;"!C17")&lt;&gt;"",INDIRECT($A8&amp;"!C17"),"")</f>
        <v/>
      </c>
      <c r="S8" s="63" t="str">
        <f t="shared" ref="S8:S13" ca="1" si="16">IF(INDIRECT($A8&amp;"!C18")&lt;&gt;"",INDIRECT($A8&amp;"!C18"),"")</f>
        <v/>
      </c>
      <c r="T8" s="81" t="str">
        <f t="shared" ref="T8:T13" ca="1" si="17">IF(INDIRECT($A8&amp;"!C19")&lt;&gt;"",INDIRECT($A8&amp;"!C19"),"")</f>
        <v/>
      </c>
      <c r="U8" s="53" t="str">
        <f t="shared" ref="U8:U13" ca="1" si="18">IF(INDIRECT($A8&amp;"!C20")&lt;&gt;"",INDIRECT($A8&amp;"!C20"),"")</f>
        <v/>
      </c>
      <c r="V8" s="56"/>
      <c r="W8" s="83" t="str">
        <f ca="1">IF(E8&lt;&gt;"",IF(AND(#REF!="",#REF!=""),DATEDIF(#REF!,#REF!,"D")+1,DATEDIF(#REF!,#REF!,"D")+1),"")</f>
        <v/>
      </c>
      <c r="Y8" s="63" t="str">
        <f t="shared" ref="Y8:Y13" ca="1" si="19">IF(INDIRECT($A8&amp;"!C23")&lt;&gt;"",INDIRECT($A8&amp;"!C23"),"")</f>
        <v/>
      </c>
      <c r="Z8" s="81" t="str">
        <f t="shared" ref="Z8:Z13" ca="1" si="20">IF(INDIRECT($A8&amp;"!C24")&lt;&gt;"",INDIRECT($A8&amp;"!C24"),"")</f>
        <v/>
      </c>
      <c r="AA8" s="63" t="str">
        <f t="shared" ref="AA8:AA13" ca="1" si="21">IF(INDIRECT($A8&amp;"!C25")&lt;&gt;"",INDIRECT($A8&amp;"!C25"),"")</f>
        <v/>
      </c>
      <c r="AB8" s="53" t="str">
        <f t="shared" ca="1" si="0"/>
        <v/>
      </c>
      <c r="AC8" s="63" t="str">
        <f t="shared" ca="1" si="1"/>
        <v/>
      </c>
    </row>
    <row r="9" spans="1:29" s="53" customFormat="1" ht="11.25" x14ac:dyDescent="0.15">
      <c r="A9" s="52" t="s">
        <v>38</v>
      </c>
      <c r="B9" s="53" t="str">
        <f ca="1">IF(C9&lt;&gt;"",6,"")</f>
        <v/>
      </c>
      <c r="C9" s="54" t="str">
        <f ca="1">IF(E9&lt;&gt;"",テーマ概要!$A$1,"")</f>
        <v/>
      </c>
      <c r="D9" s="54" t="str">
        <f ca="1">IF(E9&lt;&gt;"",テーマ概要!$D$2,"")</f>
        <v/>
      </c>
      <c r="E9" s="55" t="str">
        <f t="shared" ca="1" si="3"/>
        <v/>
      </c>
      <c r="F9" s="55" t="str">
        <f t="shared" ca="1" si="4"/>
        <v/>
      </c>
      <c r="G9" s="55" t="str">
        <f t="shared" ca="1" si="5"/>
        <v/>
      </c>
      <c r="H9" s="55" t="str">
        <f t="shared" ca="1" si="6"/>
        <v/>
      </c>
      <c r="I9" s="55" t="str">
        <f t="shared" ca="1" si="7"/>
        <v/>
      </c>
      <c r="J9" s="81" t="str">
        <f t="shared" ca="1" si="8"/>
        <v/>
      </c>
      <c r="K9" s="63" t="str">
        <f t="shared" ca="1" si="2"/>
        <v/>
      </c>
      <c r="L9" s="63" t="str">
        <f t="shared" ca="1" si="9"/>
        <v/>
      </c>
      <c r="M9" s="64" t="str">
        <f t="shared" ca="1" si="10"/>
        <v/>
      </c>
      <c r="N9" s="63" t="str">
        <f t="shared" ca="1" si="11"/>
        <v/>
      </c>
      <c r="O9" s="63" t="str">
        <f t="shared" ca="1" si="12"/>
        <v/>
      </c>
      <c r="P9" s="63" t="str">
        <f t="shared" ca="1" si="13"/>
        <v/>
      </c>
      <c r="Q9" s="81" t="str">
        <f t="shared" ca="1" si="14"/>
        <v/>
      </c>
      <c r="R9" s="63" t="str">
        <f t="shared" ca="1" si="15"/>
        <v/>
      </c>
      <c r="S9" s="63" t="str">
        <f t="shared" ca="1" si="16"/>
        <v/>
      </c>
      <c r="T9" s="81" t="str">
        <f t="shared" ca="1" si="17"/>
        <v/>
      </c>
      <c r="U9" s="53" t="str">
        <f t="shared" ca="1" si="18"/>
        <v/>
      </c>
      <c r="V9" s="56"/>
      <c r="W9" s="83" t="str">
        <f ca="1">IF(E9&lt;&gt;"",IF(AND(#REF!="",#REF!=""),DATEDIF(#REF!,#REF!,"D")+1,DATEDIF(#REF!,#REF!,"D")+1),"")</f>
        <v/>
      </c>
      <c r="Y9" s="63" t="str">
        <f t="shared" ca="1" si="19"/>
        <v/>
      </c>
      <c r="Z9" s="81" t="str">
        <f t="shared" ca="1" si="20"/>
        <v/>
      </c>
      <c r="AA9" s="63" t="str">
        <f t="shared" ca="1" si="21"/>
        <v/>
      </c>
      <c r="AB9" s="53" t="str">
        <f t="shared" ca="1" si="0"/>
        <v/>
      </c>
      <c r="AC9" s="63" t="str">
        <f t="shared" ca="1" si="1"/>
        <v/>
      </c>
    </row>
    <row r="10" spans="1:29" s="53" customFormat="1" ht="11.25" x14ac:dyDescent="0.15">
      <c r="A10" s="52" t="s">
        <v>39</v>
      </c>
      <c r="B10" s="53" t="str">
        <f ca="1">IF(C10&lt;&gt;"",7,"")</f>
        <v/>
      </c>
      <c r="C10" s="54" t="str">
        <f ca="1">IF(E10&lt;&gt;"",テーマ概要!$A$1,"")</f>
        <v/>
      </c>
      <c r="D10" s="54" t="str">
        <f ca="1">IF(E10&lt;&gt;"",テーマ概要!$D$2,"")</f>
        <v/>
      </c>
      <c r="E10" s="55" t="str">
        <f t="shared" ca="1" si="3"/>
        <v/>
      </c>
      <c r="F10" s="55" t="str">
        <f t="shared" ca="1" si="4"/>
        <v/>
      </c>
      <c r="G10" s="55" t="str">
        <f t="shared" ca="1" si="5"/>
        <v/>
      </c>
      <c r="H10" s="55" t="str">
        <f t="shared" ca="1" si="6"/>
        <v/>
      </c>
      <c r="I10" s="55" t="str">
        <f t="shared" ca="1" si="7"/>
        <v/>
      </c>
      <c r="J10" s="81" t="str">
        <f t="shared" ca="1" si="8"/>
        <v/>
      </c>
      <c r="K10" s="63" t="str">
        <f t="shared" ca="1" si="2"/>
        <v/>
      </c>
      <c r="L10" s="63" t="str">
        <f t="shared" ca="1" si="9"/>
        <v/>
      </c>
      <c r="M10" s="64" t="str">
        <f t="shared" ca="1" si="10"/>
        <v/>
      </c>
      <c r="N10" s="63" t="str">
        <f t="shared" ca="1" si="11"/>
        <v/>
      </c>
      <c r="O10" s="63" t="str">
        <f t="shared" ca="1" si="12"/>
        <v/>
      </c>
      <c r="P10" s="63" t="str">
        <f t="shared" ca="1" si="13"/>
        <v/>
      </c>
      <c r="Q10" s="81" t="str">
        <f t="shared" ca="1" si="14"/>
        <v/>
      </c>
      <c r="R10" s="63" t="str">
        <f t="shared" ca="1" si="15"/>
        <v/>
      </c>
      <c r="S10" s="63" t="str">
        <f t="shared" ca="1" si="16"/>
        <v/>
      </c>
      <c r="T10" s="81" t="str">
        <f t="shared" ca="1" si="17"/>
        <v/>
      </c>
      <c r="U10" s="53" t="str">
        <f t="shared" ca="1" si="18"/>
        <v/>
      </c>
      <c r="V10" s="56"/>
      <c r="W10" s="83" t="str">
        <f ca="1">IF(E10&lt;&gt;"",IF(AND(#REF!="",#REF!=""),DATEDIF(#REF!,#REF!,"D")+1,DATEDIF(#REF!,#REF!,"D")+1),"")</f>
        <v/>
      </c>
      <c r="Y10" s="63" t="str">
        <f t="shared" ca="1" si="19"/>
        <v/>
      </c>
      <c r="Z10" s="81" t="str">
        <f t="shared" ca="1" si="20"/>
        <v/>
      </c>
      <c r="AA10" s="63" t="str">
        <f t="shared" ca="1" si="21"/>
        <v/>
      </c>
      <c r="AB10" s="53" t="str">
        <f t="shared" ca="1" si="0"/>
        <v/>
      </c>
      <c r="AC10" s="63" t="str">
        <f t="shared" ca="1" si="1"/>
        <v/>
      </c>
    </row>
    <row r="11" spans="1:29" s="53" customFormat="1" ht="11.25" x14ac:dyDescent="0.15">
      <c r="A11" s="52" t="s">
        <v>40</v>
      </c>
      <c r="B11" s="53" t="str">
        <f ca="1">IF(C11&lt;&gt;"",8,"")</f>
        <v/>
      </c>
      <c r="C11" s="54" t="str">
        <f ca="1">IF(E11&lt;&gt;"",テーマ概要!$A$1,"")</f>
        <v/>
      </c>
      <c r="D11" s="54" t="str">
        <f ca="1">IF(E11&lt;&gt;"",テーマ概要!$D$2,"")</f>
        <v/>
      </c>
      <c r="E11" s="55" t="str">
        <f t="shared" ca="1" si="3"/>
        <v/>
      </c>
      <c r="F11" s="55" t="str">
        <f t="shared" ca="1" si="4"/>
        <v/>
      </c>
      <c r="G11" s="55" t="str">
        <f t="shared" ca="1" si="5"/>
        <v/>
      </c>
      <c r="H11" s="55" t="str">
        <f t="shared" ca="1" si="6"/>
        <v/>
      </c>
      <c r="I11" s="55" t="str">
        <f t="shared" ca="1" si="7"/>
        <v/>
      </c>
      <c r="J11" s="81" t="str">
        <f t="shared" ca="1" si="8"/>
        <v/>
      </c>
      <c r="K11" s="63" t="str">
        <f t="shared" ca="1" si="2"/>
        <v/>
      </c>
      <c r="L11" s="63" t="str">
        <f t="shared" ca="1" si="9"/>
        <v/>
      </c>
      <c r="M11" s="64" t="str">
        <f t="shared" ca="1" si="10"/>
        <v/>
      </c>
      <c r="N11" s="63" t="str">
        <f t="shared" ca="1" si="11"/>
        <v/>
      </c>
      <c r="O11" s="63" t="str">
        <f t="shared" ca="1" si="12"/>
        <v/>
      </c>
      <c r="P11" s="63" t="str">
        <f t="shared" ca="1" si="13"/>
        <v/>
      </c>
      <c r="Q11" s="81" t="str">
        <f t="shared" ca="1" si="14"/>
        <v/>
      </c>
      <c r="R11" s="63" t="str">
        <f t="shared" ca="1" si="15"/>
        <v/>
      </c>
      <c r="S11" s="63" t="str">
        <f t="shared" ca="1" si="16"/>
        <v/>
      </c>
      <c r="T11" s="81" t="str">
        <f t="shared" ca="1" si="17"/>
        <v/>
      </c>
      <c r="U11" s="53" t="str">
        <f t="shared" ca="1" si="18"/>
        <v/>
      </c>
      <c r="V11" s="56"/>
      <c r="W11" s="83" t="str">
        <f ca="1">IF(E11&lt;&gt;"",IF(AND(#REF!="",#REF!=""),DATEDIF(#REF!,#REF!,"D")+1,DATEDIF(#REF!,#REF!,"D")+1),"")</f>
        <v/>
      </c>
      <c r="Y11" s="63" t="str">
        <f t="shared" ca="1" si="19"/>
        <v/>
      </c>
      <c r="Z11" s="81" t="str">
        <f t="shared" ca="1" si="20"/>
        <v/>
      </c>
      <c r="AA11" s="63" t="str">
        <f t="shared" ca="1" si="21"/>
        <v/>
      </c>
      <c r="AB11" s="53" t="str">
        <f t="shared" ca="1" si="0"/>
        <v/>
      </c>
      <c r="AC11" s="63" t="str">
        <f t="shared" ca="1" si="1"/>
        <v/>
      </c>
    </row>
    <row r="12" spans="1:29" s="53" customFormat="1" ht="11.25" x14ac:dyDescent="0.15">
      <c r="A12" s="52" t="s">
        <v>41</v>
      </c>
      <c r="B12" s="53" t="str">
        <f ca="1">IF(C12&lt;&gt;"",9,"")</f>
        <v/>
      </c>
      <c r="C12" s="54" t="str">
        <f ca="1">IF(E12&lt;&gt;"",テーマ概要!$A$1,"")</f>
        <v/>
      </c>
      <c r="D12" s="54" t="str">
        <f ca="1">IF(E12&lt;&gt;"",テーマ概要!$D$2,"")</f>
        <v/>
      </c>
      <c r="E12" s="55" t="str">
        <f t="shared" ca="1" si="3"/>
        <v/>
      </c>
      <c r="F12" s="55" t="str">
        <f t="shared" ca="1" si="4"/>
        <v/>
      </c>
      <c r="G12" s="55" t="str">
        <f t="shared" ca="1" si="5"/>
        <v/>
      </c>
      <c r="H12" s="55" t="str">
        <f t="shared" ca="1" si="6"/>
        <v/>
      </c>
      <c r="I12" s="55" t="str">
        <f t="shared" ca="1" si="7"/>
        <v/>
      </c>
      <c r="J12" s="81" t="str">
        <f t="shared" ca="1" si="8"/>
        <v/>
      </c>
      <c r="K12" s="63" t="str">
        <f t="shared" ca="1" si="2"/>
        <v/>
      </c>
      <c r="L12" s="63" t="str">
        <f t="shared" ca="1" si="9"/>
        <v/>
      </c>
      <c r="M12" s="64" t="str">
        <f t="shared" ca="1" si="10"/>
        <v/>
      </c>
      <c r="N12" s="63" t="str">
        <f t="shared" ca="1" si="11"/>
        <v/>
      </c>
      <c r="O12" s="63" t="str">
        <f t="shared" ca="1" si="12"/>
        <v/>
      </c>
      <c r="P12" s="63" t="str">
        <f t="shared" ca="1" si="13"/>
        <v/>
      </c>
      <c r="Q12" s="81" t="str">
        <f t="shared" ca="1" si="14"/>
        <v/>
      </c>
      <c r="R12" s="63" t="str">
        <f t="shared" ca="1" si="15"/>
        <v/>
      </c>
      <c r="S12" s="63" t="str">
        <f t="shared" ca="1" si="16"/>
        <v/>
      </c>
      <c r="T12" s="81" t="str">
        <f t="shared" ca="1" si="17"/>
        <v/>
      </c>
      <c r="U12" s="53" t="str">
        <f t="shared" ca="1" si="18"/>
        <v/>
      </c>
      <c r="V12" s="56"/>
      <c r="W12" s="83" t="str">
        <f ca="1">IF(E12&lt;&gt;"",IF(AND(#REF!="",#REF!=""),DATEDIF(#REF!,#REF!,"D")+1,DATEDIF(#REF!,#REF!,"D")+1),"")</f>
        <v/>
      </c>
      <c r="Y12" s="63" t="str">
        <f t="shared" ca="1" si="19"/>
        <v/>
      </c>
      <c r="Z12" s="81" t="str">
        <f t="shared" ca="1" si="20"/>
        <v/>
      </c>
      <c r="AA12" s="63" t="str">
        <f t="shared" ca="1" si="21"/>
        <v/>
      </c>
      <c r="AB12" s="53" t="str">
        <f t="shared" ca="1" si="0"/>
        <v/>
      </c>
      <c r="AC12" s="63" t="str">
        <f t="shared" ca="1" si="1"/>
        <v/>
      </c>
    </row>
    <row r="13" spans="1:29" s="53" customFormat="1" ht="11.25" x14ac:dyDescent="0.15">
      <c r="A13" s="52" t="s">
        <v>42</v>
      </c>
      <c r="B13" s="53" t="str">
        <f ca="1">IF(C13&lt;&gt;"",10,"")</f>
        <v/>
      </c>
      <c r="C13" s="54" t="str">
        <f ca="1">IF(E13&lt;&gt;"",テーマ概要!$A$1,"")</f>
        <v/>
      </c>
      <c r="D13" s="54" t="str">
        <f ca="1">IF(E13&lt;&gt;"",テーマ概要!$D$2,"")</f>
        <v/>
      </c>
      <c r="E13" s="55" t="str">
        <f t="shared" ca="1" si="3"/>
        <v/>
      </c>
      <c r="F13" s="55" t="str">
        <f t="shared" ca="1" si="4"/>
        <v/>
      </c>
      <c r="G13" s="55" t="str">
        <f t="shared" ca="1" si="5"/>
        <v/>
      </c>
      <c r="H13" s="55" t="str">
        <f t="shared" ca="1" si="6"/>
        <v/>
      </c>
      <c r="I13" s="55" t="str">
        <f t="shared" ca="1" si="7"/>
        <v/>
      </c>
      <c r="J13" s="81" t="str">
        <f t="shared" ca="1" si="8"/>
        <v/>
      </c>
      <c r="K13" s="63" t="str">
        <f t="shared" ca="1" si="2"/>
        <v/>
      </c>
      <c r="L13" s="63" t="str">
        <f t="shared" ca="1" si="9"/>
        <v/>
      </c>
      <c r="M13" s="64" t="str">
        <f t="shared" ca="1" si="10"/>
        <v/>
      </c>
      <c r="N13" s="63" t="str">
        <f t="shared" ca="1" si="11"/>
        <v/>
      </c>
      <c r="O13" s="63" t="str">
        <f t="shared" ca="1" si="12"/>
        <v/>
      </c>
      <c r="P13" s="63" t="str">
        <f t="shared" ca="1" si="13"/>
        <v/>
      </c>
      <c r="Q13" s="81" t="str">
        <f t="shared" ca="1" si="14"/>
        <v/>
      </c>
      <c r="R13" s="63" t="str">
        <f t="shared" ca="1" si="15"/>
        <v/>
      </c>
      <c r="S13" s="63" t="str">
        <f t="shared" ca="1" si="16"/>
        <v/>
      </c>
      <c r="T13" s="81" t="str">
        <f t="shared" ca="1" si="17"/>
        <v/>
      </c>
      <c r="U13" s="53" t="str">
        <f t="shared" ca="1" si="18"/>
        <v/>
      </c>
      <c r="V13" s="56"/>
      <c r="W13" s="83" t="str">
        <f ca="1">IF(E13&lt;&gt;"",IF(AND(#REF!="",#REF!=""),DATEDIF(#REF!,#REF!,"D")+1,DATEDIF(#REF!,#REF!,"D")+1),"")</f>
        <v/>
      </c>
      <c r="Y13" s="63" t="str">
        <f t="shared" ca="1" si="19"/>
        <v/>
      </c>
      <c r="Z13" s="81" t="str">
        <f t="shared" ca="1" si="20"/>
        <v/>
      </c>
      <c r="AA13" s="63" t="str">
        <f t="shared" ca="1" si="21"/>
        <v/>
      </c>
      <c r="AB13" s="53" t="str">
        <f t="shared" ca="1" si="0"/>
        <v/>
      </c>
      <c r="AC13" s="63" t="str">
        <f t="shared" ca="1" si="1"/>
        <v/>
      </c>
    </row>
    <row r="14" spans="1:29" x14ac:dyDescent="0.15">
      <c r="B14" s="1">
        <f ca="1">COUNT(B4:B13)</f>
        <v>0</v>
      </c>
      <c r="Q14" s="82"/>
      <c r="T14" s="82"/>
      <c r="Z14" s="82"/>
      <c r="AA14" s="57"/>
      <c r="AC14" s="57"/>
    </row>
    <row r="15" spans="1:29" ht="18.75" x14ac:dyDescent="0.15">
      <c r="D15" s="84"/>
      <c r="E15" s="85"/>
      <c r="F15" s="85"/>
      <c r="G15" s="85"/>
      <c r="H15" s="85"/>
      <c r="I15" s="85"/>
      <c r="J15" s="86"/>
      <c r="K15" s="87"/>
      <c r="L15" s="87"/>
      <c r="M15" s="88"/>
      <c r="N15" s="85"/>
    </row>
    <row r="16" spans="1:29" ht="18.75" x14ac:dyDescent="0.15">
      <c r="D16" s="84"/>
      <c r="E16" s="85"/>
      <c r="F16" s="85"/>
      <c r="G16" s="85"/>
      <c r="H16" s="85"/>
      <c r="I16" s="85"/>
      <c r="J16" s="86"/>
      <c r="K16" s="87"/>
      <c r="L16" s="87"/>
      <c r="M16" s="88"/>
      <c r="N16" s="85"/>
    </row>
  </sheetData>
  <mergeCells count="3">
    <mergeCell ref="P1:Q1"/>
    <mergeCell ref="R1:T1"/>
    <mergeCell ref="Y1:AA1"/>
  </mergeCells>
  <phoneticPr fontId="1"/>
  <pageMargins left="0.39370078740157483" right="0.39370078740157483" top="0.78740157480314965" bottom="0.78740157480314965" header="0.51181102362204722" footer="0.51181102362204722"/>
  <pageSetup paperSize="9" pageOrder="overThenDown" orientation="landscape" verticalDpi="1200" copies="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D27"/>
  <sheetViews>
    <sheetView workbookViewId="0">
      <selection activeCell="C1" sqref="C1"/>
    </sheetView>
  </sheetViews>
  <sheetFormatPr defaultRowHeight="13.5" x14ac:dyDescent="0.15"/>
  <cols>
    <col min="1" max="1" width="20.625" style="7" customWidth="1"/>
    <col min="2" max="2" width="14.625" style="7" customWidth="1"/>
    <col min="3" max="3" width="48.625" style="7" customWidth="1"/>
    <col min="4" max="4" width="4.625" style="7" customWidth="1"/>
    <col min="5" max="16384" width="9" style="7"/>
  </cols>
  <sheetData>
    <row r="1" spans="1:4" s="25" customFormat="1" ht="20.100000000000001" customHeight="1" x14ac:dyDescent="0.15">
      <c r="C1" s="11">
        <f>乗船者1!C1</f>
        <v>45726</v>
      </c>
      <c r="D1" s="103" t="s">
        <v>59</v>
      </c>
    </row>
    <row r="2" spans="1:4" s="25" customFormat="1" ht="20.100000000000001" customHeight="1" x14ac:dyDescent="0.15">
      <c r="A2" s="171" t="s">
        <v>97</v>
      </c>
      <c r="B2" s="171"/>
      <c r="C2" s="171"/>
    </row>
    <row r="3" spans="1:4" s="25" customFormat="1" ht="20.100000000000001" customHeight="1" x14ac:dyDescent="0.15">
      <c r="A3" s="38"/>
      <c r="B3" s="38"/>
      <c r="C3" s="38"/>
    </row>
    <row r="4" spans="1:4" s="4" customFormat="1" ht="20.100000000000001" customHeight="1" x14ac:dyDescent="0.15">
      <c r="A4" s="172" t="s">
        <v>47</v>
      </c>
      <c r="B4" s="173"/>
      <c r="C4" s="95"/>
    </row>
    <row r="5" spans="1:4" s="4" customFormat="1" ht="20.100000000000001" customHeight="1" x14ac:dyDescent="0.15">
      <c r="A5" s="169" t="s">
        <v>63</v>
      </c>
      <c r="B5" s="170"/>
      <c r="C5" s="8"/>
    </row>
    <row r="6" spans="1:4" s="4" customFormat="1" ht="20.100000000000001" customHeight="1" x14ac:dyDescent="0.15">
      <c r="A6" s="169" t="s">
        <v>12</v>
      </c>
      <c r="B6" s="170"/>
      <c r="C6" s="9"/>
    </row>
    <row r="7" spans="1:4" s="4" customFormat="1" ht="20.100000000000001" customHeight="1" x14ac:dyDescent="0.15">
      <c r="A7" s="169" t="s">
        <v>17</v>
      </c>
      <c r="B7" s="170"/>
      <c r="C7" s="9"/>
    </row>
    <row r="8" spans="1:4" s="4" customFormat="1" ht="20.100000000000001" customHeight="1" x14ac:dyDescent="0.15">
      <c r="A8" s="169" t="s">
        <v>24</v>
      </c>
      <c r="B8" s="170"/>
      <c r="C8" s="8"/>
    </row>
    <row r="9" spans="1:4" s="4" customFormat="1" ht="20.100000000000001" customHeight="1" x14ac:dyDescent="0.15">
      <c r="A9" s="169" t="s">
        <v>25</v>
      </c>
      <c r="B9" s="170"/>
      <c r="C9" s="8"/>
    </row>
    <row r="10" spans="1:4" s="4" customFormat="1" ht="20.100000000000001" customHeight="1" x14ac:dyDescent="0.15">
      <c r="A10" s="169" t="s">
        <v>18</v>
      </c>
      <c r="B10" s="10" t="s">
        <v>26</v>
      </c>
      <c r="C10" s="8"/>
    </row>
    <row r="11" spans="1:4" s="4" customFormat="1" ht="20.100000000000001" customHeight="1" x14ac:dyDescent="0.15">
      <c r="A11" s="169"/>
      <c r="B11" s="10" t="s">
        <v>2</v>
      </c>
      <c r="C11" s="8"/>
    </row>
    <row r="12" spans="1:4" s="4" customFormat="1" ht="20.100000000000001" customHeight="1" x14ac:dyDescent="0.15">
      <c r="A12" s="169" t="s">
        <v>19</v>
      </c>
      <c r="B12" s="170"/>
      <c r="C12" s="96"/>
    </row>
    <row r="13" spans="1:4" s="4" customFormat="1" ht="20.100000000000001" customHeight="1" x14ac:dyDescent="0.15">
      <c r="A13" s="169" t="s">
        <v>48</v>
      </c>
      <c r="B13" s="170"/>
      <c r="C13" s="8"/>
    </row>
    <row r="14" spans="1:4" s="4" customFormat="1" ht="20.100000000000001" customHeight="1" x14ac:dyDescent="0.15">
      <c r="A14" s="169" t="s">
        <v>64</v>
      </c>
      <c r="B14" s="170"/>
      <c r="C14" s="97" t="str">
        <f>IF(C12&lt;&gt;"",DATEDIF(C12,$C$1,"Y"),"")</f>
        <v/>
      </c>
    </row>
    <row r="15" spans="1:4" s="4" customFormat="1" ht="20.100000000000001" customHeight="1" x14ac:dyDescent="0.15">
      <c r="A15" s="169" t="s">
        <v>85</v>
      </c>
      <c r="B15" s="170"/>
      <c r="C15" s="98"/>
    </row>
    <row r="16" spans="1:4" s="4" customFormat="1" ht="20.100000000000001" customHeight="1" x14ac:dyDescent="0.15">
      <c r="A16" s="169" t="s">
        <v>31</v>
      </c>
      <c r="B16" s="170"/>
      <c r="C16" s="8"/>
    </row>
    <row r="17" spans="1:3" s="4" customFormat="1" ht="20.100000000000001" customHeight="1" x14ac:dyDescent="0.15">
      <c r="A17" s="169" t="s">
        <v>22</v>
      </c>
      <c r="B17" s="10" t="s">
        <v>27</v>
      </c>
      <c r="C17" s="8"/>
    </row>
    <row r="18" spans="1:3" s="4" customFormat="1" ht="20.100000000000001" customHeight="1" x14ac:dyDescent="0.15">
      <c r="A18" s="169"/>
      <c r="B18" s="10" t="s">
        <v>29</v>
      </c>
      <c r="C18" s="8"/>
    </row>
    <row r="19" spans="1:3" s="4" customFormat="1" ht="20.100000000000001" customHeight="1" x14ac:dyDescent="0.15">
      <c r="A19" s="169"/>
      <c r="B19" s="10" t="s">
        <v>84</v>
      </c>
      <c r="C19" s="98"/>
    </row>
    <row r="20" spans="1:3" s="4" customFormat="1" ht="20.100000000000001" customHeight="1" x14ac:dyDescent="0.15">
      <c r="A20" s="169"/>
      <c r="B20" s="10" t="s">
        <v>61</v>
      </c>
      <c r="C20" s="8"/>
    </row>
    <row r="21" spans="1:3" s="4" customFormat="1" ht="20.100000000000001" customHeight="1" x14ac:dyDescent="0.15">
      <c r="A21" s="181" t="s">
        <v>80</v>
      </c>
      <c r="B21" s="124" t="s">
        <v>26</v>
      </c>
      <c r="C21" s="125"/>
    </row>
    <row r="22" spans="1:3" s="4" customFormat="1" ht="20.100000000000001" customHeight="1" x14ac:dyDescent="0.15">
      <c r="A22" s="181"/>
      <c r="B22" s="124" t="s">
        <v>2</v>
      </c>
      <c r="C22" s="125"/>
    </row>
    <row r="23" spans="1:3" s="4" customFormat="1" ht="20.100000000000001" customHeight="1" x14ac:dyDescent="0.15">
      <c r="A23" s="181"/>
      <c r="B23" s="124" t="s">
        <v>62</v>
      </c>
      <c r="C23" s="125"/>
    </row>
    <row r="24" spans="1:3" s="25" customFormat="1" ht="14.1" customHeight="1" x14ac:dyDescent="0.15">
      <c r="A24" s="174" t="s">
        <v>23</v>
      </c>
      <c r="B24" s="175"/>
      <c r="C24" s="99"/>
    </row>
    <row r="25" spans="1:3" s="25" customFormat="1" ht="60" customHeight="1" x14ac:dyDescent="0.15">
      <c r="A25" s="177"/>
      <c r="B25" s="178"/>
      <c r="C25" s="179"/>
    </row>
    <row r="26" spans="1:3" s="26" customFormat="1" ht="20.100000000000001" customHeight="1" x14ac:dyDescent="0.15">
      <c r="A26" s="100"/>
      <c r="B26" s="100"/>
      <c r="C26" s="101"/>
    </row>
    <row r="27" spans="1:3" s="48" customFormat="1" ht="48" customHeight="1" x14ac:dyDescent="0.15">
      <c r="A27" s="180" t="s">
        <v>108</v>
      </c>
      <c r="B27" s="180"/>
      <c r="C27" s="180"/>
    </row>
  </sheetData>
  <mergeCells count="18">
    <mergeCell ref="A2:C2"/>
    <mergeCell ref="A4:B4"/>
    <mergeCell ref="A5:B5"/>
    <mergeCell ref="A10:A11"/>
    <mergeCell ref="A12:B12"/>
    <mergeCell ref="A13:B13"/>
    <mergeCell ref="A6:B6"/>
    <mergeCell ref="A7:B7"/>
    <mergeCell ref="A8:B8"/>
    <mergeCell ref="A9:B9"/>
    <mergeCell ref="A24:B24"/>
    <mergeCell ref="A27:C27"/>
    <mergeCell ref="A14:B14"/>
    <mergeCell ref="A15:B15"/>
    <mergeCell ref="A16:B16"/>
    <mergeCell ref="A17:A20"/>
    <mergeCell ref="A25:C25"/>
    <mergeCell ref="A21:A23"/>
  </mergeCells>
  <phoneticPr fontId="1"/>
  <conditionalFormatting sqref="C4:C13 C15:C20 A25:C25">
    <cfRule type="containsBlanks" dxfId="4" priority="1">
      <formula>LEN(TRIM(A4))=0</formula>
    </cfRule>
  </conditionalFormatting>
  <dataValidations count="1">
    <dataValidation type="list" allowBlank="1" showInputMessage="1" showErrorMessage="1" sqref="C13" xr:uid="{00000000-0002-0000-0900-000000000000}">
      <formula1>"男,女"</formula1>
    </dataValidation>
  </dataValidations>
  <pageMargins left="0.98425196850393704" right="0.39370078740157483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D27"/>
  <sheetViews>
    <sheetView workbookViewId="0">
      <selection activeCell="C1" sqref="C1"/>
    </sheetView>
  </sheetViews>
  <sheetFormatPr defaultRowHeight="13.5" x14ac:dyDescent="0.15"/>
  <cols>
    <col min="1" max="1" width="20.625" style="7" customWidth="1"/>
    <col min="2" max="2" width="14.625" style="7" customWidth="1"/>
    <col min="3" max="3" width="48.625" style="7" customWidth="1"/>
    <col min="4" max="4" width="4.625" style="7" customWidth="1"/>
    <col min="5" max="16384" width="9" style="7"/>
  </cols>
  <sheetData>
    <row r="1" spans="1:4" s="25" customFormat="1" ht="20.100000000000001" customHeight="1" x14ac:dyDescent="0.15">
      <c r="C1" s="11">
        <f>乗船者1!C1</f>
        <v>45726</v>
      </c>
      <c r="D1" s="103" t="s">
        <v>59</v>
      </c>
    </row>
    <row r="2" spans="1:4" s="25" customFormat="1" ht="20.100000000000001" customHeight="1" x14ac:dyDescent="0.15">
      <c r="A2" s="171" t="s">
        <v>97</v>
      </c>
      <c r="B2" s="171"/>
      <c r="C2" s="171"/>
    </row>
    <row r="3" spans="1:4" s="25" customFormat="1" ht="20.100000000000001" customHeight="1" x14ac:dyDescent="0.15">
      <c r="A3" s="38"/>
      <c r="B3" s="38"/>
      <c r="C3" s="38"/>
    </row>
    <row r="4" spans="1:4" s="4" customFormat="1" ht="20.100000000000001" customHeight="1" x14ac:dyDescent="0.15">
      <c r="A4" s="172" t="s">
        <v>47</v>
      </c>
      <c r="B4" s="173"/>
      <c r="C4" s="95"/>
    </row>
    <row r="5" spans="1:4" s="4" customFormat="1" ht="20.100000000000001" customHeight="1" x14ac:dyDescent="0.15">
      <c r="A5" s="169" t="s">
        <v>63</v>
      </c>
      <c r="B5" s="170"/>
      <c r="C5" s="8"/>
    </row>
    <row r="6" spans="1:4" s="4" customFormat="1" ht="20.100000000000001" customHeight="1" x14ac:dyDescent="0.15">
      <c r="A6" s="169" t="s">
        <v>12</v>
      </c>
      <c r="B6" s="170"/>
      <c r="C6" s="9"/>
    </row>
    <row r="7" spans="1:4" s="4" customFormat="1" ht="20.100000000000001" customHeight="1" x14ac:dyDescent="0.15">
      <c r="A7" s="169" t="s">
        <v>17</v>
      </c>
      <c r="B7" s="170"/>
      <c r="C7" s="9"/>
    </row>
    <row r="8" spans="1:4" s="4" customFormat="1" ht="20.100000000000001" customHeight="1" x14ac:dyDescent="0.15">
      <c r="A8" s="169" t="s">
        <v>24</v>
      </c>
      <c r="B8" s="170"/>
      <c r="C8" s="8"/>
    </row>
    <row r="9" spans="1:4" s="4" customFormat="1" ht="20.100000000000001" customHeight="1" x14ac:dyDescent="0.15">
      <c r="A9" s="169" t="s">
        <v>25</v>
      </c>
      <c r="B9" s="170"/>
      <c r="C9" s="8"/>
    </row>
    <row r="10" spans="1:4" s="4" customFormat="1" ht="20.100000000000001" customHeight="1" x14ac:dyDescent="0.15">
      <c r="A10" s="169" t="s">
        <v>18</v>
      </c>
      <c r="B10" s="10" t="s">
        <v>26</v>
      </c>
      <c r="C10" s="8"/>
    </row>
    <row r="11" spans="1:4" s="4" customFormat="1" ht="20.100000000000001" customHeight="1" x14ac:dyDescent="0.15">
      <c r="A11" s="169"/>
      <c r="B11" s="10" t="s">
        <v>2</v>
      </c>
      <c r="C11" s="8"/>
    </row>
    <row r="12" spans="1:4" s="4" customFormat="1" ht="20.100000000000001" customHeight="1" x14ac:dyDescent="0.15">
      <c r="A12" s="169" t="s">
        <v>19</v>
      </c>
      <c r="B12" s="170"/>
      <c r="C12" s="96"/>
    </row>
    <row r="13" spans="1:4" s="4" customFormat="1" ht="20.100000000000001" customHeight="1" x14ac:dyDescent="0.15">
      <c r="A13" s="169" t="s">
        <v>48</v>
      </c>
      <c r="B13" s="170"/>
      <c r="C13" s="8"/>
    </row>
    <row r="14" spans="1:4" s="4" customFormat="1" ht="20.100000000000001" customHeight="1" x14ac:dyDescent="0.15">
      <c r="A14" s="169" t="s">
        <v>64</v>
      </c>
      <c r="B14" s="170"/>
      <c r="C14" s="97" t="str">
        <f>IF(C12&lt;&gt;"",DATEDIF(C12,$C$1,"Y"),"")</f>
        <v/>
      </c>
    </row>
    <row r="15" spans="1:4" s="4" customFormat="1" ht="20.100000000000001" customHeight="1" x14ac:dyDescent="0.15">
      <c r="A15" s="169" t="s">
        <v>85</v>
      </c>
      <c r="B15" s="170"/>
      <c r="C15" s="98"/>
    </row>
    <row r="16" spans="1:4" s="4" customFormat="1" ht="20.100000000000001" customHeight="1" x14ac:dyDescent="0.15">
      <c r="A16" s="169" t="s">
        <v>31</v>
      </c>
      <c r="B16" s="170"/>
      <c r="C16" s="8"/>
    </row>
    <row r="17" spans="1:3" s="4" customFormat="1" ht="20.100000000000001" customHeight="1" x14ac:dyDescent="0.15">
      <c r="A17" s="169" t="s">
        <v>22</v>
      </c>
      <c r="B17" s="10" t="s">
        <v>27</v>
      </c>
      <c r="C17" s="8"/>
    </row>
    <row r="18" spans="1:3" s="4" customFormat="1" ht="20.100000000000001" customHeight="1" x14ac:dyDescent="0.15">
      <c r="A18" s="169"/>
      <c r="B18" s="10" t="s">
        <v>29</v>
      </c>
      <c r="C18" s="8"/>
    </row>
    <row r="19" spans="1:3" s="4" customFormat="1" ht="20.100000000000001" customHeight="1" x14ac:dyDescent="0.15">
      <c r="A19" s="169"/>
      <c r="B19" s="10" t="s">
        <v>84</v>
      </c>
      <c r="C19" s="98"/>
    </row>
    <row r="20" spans="1:3" s="4" customFormat="1" ht="20.100000000000001" customHeight="1" x14ac:dyDescent="0.15">
      <c r="A20" s="169"/>
      <c r="B20" s="10" t="s">
        <v>61</v>
      </c>
      <c r="C20" s="8"/>
    </row>
    <row r="21" spans="1:3" s="4" customFormat="1" ht="20.100000000000001" customHeight="1" x14ac:dyDescent="0.15">
      <c r="A21" s="181" t="s">
        <v>81</v>
      </c>
      <c r="B21" s="124" t="s">
        <v>26</v>
      </c>
      <c r="C21" s="125"/>
    </row>
    <row r="22" spans="1:3" s="4" customFormat="1" ht="20.100000000000001" customHeight="1" x14ac:dyDescent="0.15">
      <c r="A22" s="181"/>
      <c r="B22" s="124" t="s">
        <v>2</v>
      </c>
      <c r="C22" s="125"/>
    </row>
    <row r="23" spans="1:3" s="4" customFormat="1" ht="20.100000000000001" customHeight="1" x14ac:dyDescent="0.15">
      <c r="A23" s="181"/>
      <c r="B23" s="124" t="s">
        <v>62</v>
      </c>
      <c r="C23" s="125"/>
    </row>
    <row r="24" spans="1:3" s="25" customFormat="1" ht="14.1" customHeight="1" x14ac:dyDescent="0.15">
      <c r="A24" s="174" t="s">
        <v>23</v>
      </c>
      <c r="B24" s="175"/>
      <c r="C24" s="99"/>
    </row>
    <row r="25" spans="1:3" s="25" customFormat="1" ht="60" customHeight="1" x14ac:dyDescent="0.15">
      <c r="A25" s="177"/>
      <c r="B25" s="178"/>
      <c r="C25" s="179"/>
    </row>
    <row r="26" spans="1:3" s="26" customFormat="1" ht="20.100000000000001" customHeight="1" x14ac:dyDescent="0.15">
      <c r="A26" s="100"/>
      <c r="B26" s="100"/>
      <c r="C26" s="101"/>
    </row>
    <row r="27" spans="1:3" s="48" customFormat="1" ht="48" customHeight="1" x14ac:dyDescent="0.15">
      <c r="A27" s="180" t="s">
        <v>108</v>
      </c>
      <c r="B27" s="180"/>
      <c r="C27" s="180"/>
    </row>
  </sheetData>
  <mergeCells count="18">
    <mergeCell ref="A2:C2"/>
    <mergeCell ref="A4:B4"/>
    <mergeCell ref="A5:B5"/>
    <mergeCell ref="A10:A11"/>
    <mergeCell ref="A12:B12"/>
    <mergeCell ref="A13:B13"/>
    <mergeCell ref="A6:B6"/>
    <mergeCell ref="A7:B7"/>
    <mergeCell ref="A8:B8"/>
    <mergeCell ref="A9:B9"/>
    <mergeCell ref="A24:B24"/>
    <mergeCell ref="A27:C27"/>
    <mergeCell ref="A14:B14"/>
    <mergeCell ref="A15:B15"/>
    <mergeCell ref="A16:B16"/>
    <mergeCell ref="A17:A20"/>
    <mergeCell ref="A25:C25"/>
    <mergeCell ref="A21:A23"/>
  </mergeCells>
  <phoneticPr fontId="1"/>
  <conditionalFormatting sqref="C4:C13 C15:C20 A25:C25">
    <cfRule type="containsBlanks" dxfId="3" priority="1">
      <formula>LEN(TRIM(A4))=0</formula>
    </cfRule>
  </conditionalFormatting>
  <dataValidations count="1">
    <dataValidation type="list" allowBlank="1" showInputMessage="1" showErrorMessage="1" sqref="C13" xr:uid="{00000000-0002-0000-0A00-000000000000}">
      <formula1>"男,女"</formula1>
    </dataValidation>
  </dataValidations>
  <pageMargins left="0.98425196850393704" right="0.39370078740157483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D27"/>
  <sheetViews>
    <sheetView workbookViewId="0">
      <selection activeCell="C1" sqref="C1"/>
    </sheetView>
  </sheetViews>
  <sheetFormatPr defaultRowHeight="13.5" x14ac:dyDescent="0.15"/>
  <cols>
    <col min="1" max="1" width="20.625" style="7" customWidth="1"/>
    <col min="2" max="2" width="14.625" style="7" customWidth="1"/>
    <col min="3" max="3" width="48.625" style="7" customWidth="1"/>
    <col min="4" max="4" width="4.625" style="7" customWidth="1"/>
    <col min="5" max="16384" width="9" style="7"/>
  </cols>
  <sheetData>
    <row r="1" spans="1:4" s="25" customFormat="1" ht="20.100000000000001" customHeight="1" x14ac:dyDescent="0.15">
      <c r="C1" s="11">
        <f>乗船者1!C1</f>
        <v>45726</v>
      </c>
      <c r="D1" s="103" t="s">
        <v>59</v>
      </c>
    </row>
    <row r="2" spans="1:4" s="25" customFormat="1" ht="20.100000000000001" customHeight="1" x14ac:dyDescent="0.15">
      <c r="A2" s="171" t="s">
        <v>97</v>
      </c>
      <c r="B2" s="171"/>
      <c r="C2" s="171"/>
    </row>
    <row r="3" spans="1:4" s="25" customFormat="1" ht="20.100000000000001" customHeight="1" x14ac:dyDescent="0.15">
      <c r="A3" s="38"/>
      <c r="B3" s="38"/>
      <c r="C3" s="38"/>
    </row>
    <row r="4" spans="1:4" s="4" customFormat="1" ht="20.100000000000001" customHeight="1" x14ac:dyDescent="0.15">
      <c r="A4" s="172" t="s">
        <v>47</v>
      </c>
      <c r="B4" s="173"/>
      <c r="C4" s="95"/>
    </row>
    <row r="5" spans="1:4" s="4" customFormat="1" ht="20.100000000000001" customHeight="1" x14ac:dyDescent="0.15">
      <c r="A5" s="169" t="s">
        <v>63</v>
      </c>
      <c r="B5" s="170"/>
      <c r="C5" s="8"/>
    </row>
    <row r="6" spans="1:4" s="4" customFormat="1" ht="20.100000000000001" customHeight="1" x14ac:dyDescent="0.15">
      <c r="A6" s="169" t="s">
        <v>12</v>
      </c>
      <c r="B6" s="170"/>
      <c r="C6" s="9"/>
    </row>
    <row r="7" spans="1:4" s="4" customFormat="1" ht="20.100000000000001" customHeight="1" x14ac:dyDescent="0.15">
      <c r="A7" s="169" t="s">
        <v>17</v>
      </c>
      <c r="B7" s="170"/>
      <c r="C7" s="9"/>
    </row>
    <row r="8" spans="1:4" s="4" customFormat="1" ht="20.100000000000001" customHeight="1" x14ac:dyDescent="0.15">
      <c r="A8" s="169" t="s">
        <v>24</v>
      </c>
      <c r="B8" s="170"/>
      <c r="C8" s="8"/>
    </row>
    <row r="9" spans="1:4" s="4" customFormat="1" ht="20.100000000000001" customHeight="1" x14ac:dyDescent="0.15">
      <c r="A9" s="169" t="s">
        <v>25</v>
      </c>
      <c r="B9" s="170"/>
      <c r="C9" s="8"/>
    </row>
    <row r="10" spans="1:4" s="4" customFormat="1" ht="20.100000000000001" customHeight="1" x14ac:dyDescent="0.15">
      <c r="A10" s="169" t="s">
        <v>18</v>
      </c>
      <c r="B10" s="10" t="s">
        <v>26</v>
      </c>
      <c r="C10" s="8"/>
    </row>
    <row r="11" spans="1:4" s="4" customFormat="1" ht="20.100000000000001" customHeight="1" x14ac:dyDescent="0.15">
      <c r="A11" s="169"/>
      <c r="B11" s="10" t="s">
        <v>2</v>
      </c>
      <c r="C11" s="8"/>
    </row>
    <row r="12" spans="1:4" s="4" customFormat="1" ht="20.100000000000001" customHeight="1" x14ac:dyDescent="0.15">
      <c r="A12" s="169" t="s">
        <v>19</v>
      </c>
      <c r="B12" s="170"/>
      <c r="C12" s="96"/>
    </row>
    <row r="13" spans="1:4" s="4" customFormat="1" ht="20.100000000000001" customHeight="1" x14ac:dyDescent="0.15">
      <c r="A13" s="169" t="s">
        <v>48</v>
      </c>
      <c r="B13" s="170"/>
      <c r="C13" s="8"/>
    </row>
    <row r="14" spans="1:4" s="4" customFormat="1" ht="20.100000000000001" customHeight="1" x14ac:dyDescent="0.15">
      <c r="A14" s="169" t="s">
        <v>64</v>
      </c>
      <c r="B14" s="170"/>
      <c r="C14" s="97" t="str">
        <f>IF(C12&lt;&gt;"",DATEDIF(C12,$C$1,"Y"),"")</f>
        <v/>
      </c>
    </row>
    <row r="15" spans="1:4" s="4" customFormat="1" ht="20.100000000000001" customHeight="1" x14ac:dyDescent="0.15">
      <c r="A15" s="169" t="s">
        <v>85</v>
      </c>
      <c r="B15" s="170"/>
      <c r="C15" s="98"/>
    </row>
    <row r="16" spans="1:4" s="4" customFormat="1" ht="20.100000000000001" customHeight="1" x14ac:dyDescent="0.15">
      <c r="A16" s="169" t="s">
        <v>31</v>
      </c>
      <c r="B16" s="170"/>
      <c r="C16" s="8"/>
    </row>
    <row r="17" spans="1:3" s="4" customFormat="1" ht="20.100000000000001" customHeight="1" x14ac:dyDescent="0.15">
      <c r="A17" s="169" t="s">
        <v>22</v>
      </c>
      <c r="B17" s="10" t="s">
        <v>27</v>
      </c>
      <c r="C17" s="8"/>
    </row>
    <row r="18" spans="1:3" s="4" customFormat="1" ht="20.100000000000001" customHeight="1" x14ac:dyDescent="0.15">
      <c r="A18" s="169"/>
      <c r="B18" s="10" t="s">
        <v>29</v>
      </c>
      <c r="C18" s="8"/>
    </row>
    <row r="19" spans="1:3" s="4" customFormat="1" ht="20.100000000000001" customHeight="1" x14ac:dyDescent="0.15">
      <c r="A19" s="169"/>
      <c r="B19" s="10" t="s">
        <v>84</v>
      </c>
      <c r="C19" s="98"/>
    </row>
    <row r="20" spans="1:3" s="4" customFormat="1" ht="20.100000000000001" customHeight="1" x14ac:dyDescent="0.15">
      <c r="A20" s="169"/>
      <c r="B20" s="10" t="s">
        <v>61</v>
      </c>
      <c r="C20" s="8"/>
    </row>
    <row r="21" spans="1:3" s="4" customFormat="1" ht="20.100000000000001" customHeight="1" x14ac:dyDescent="0.15">
      <c r="A21" s="181" t="s">
        <v>78</v>
      </c>
      <c r="B21" s="124" t="s">
        <v>26</v>
      </c>
      <c r="C21" s="125"/>
    </row>
    <row r="22" spans="1:3" s="4" customFormat="1" ht="20.100000000000001" customHeight="1" x14ac:dyDescent="0.15">
      <c r="A22" s="181"/>
      <c r="B22" s="124" t="s">
        <v>2</v>
      </c>
      <c r="C22" s="125"/>
    </row>
    <row r="23" spans="1:3" s="4" customFormat="1" ht="20.100000000000001" customHeight="1" x14ac:dyDescent="0.15">
      <c r="A23" s="181"/>
      <c r="B23" s="124" t="s">
        <v>62</v>
      </c>
      <c r="C23" s="125"/>
    </row>
    <row r="24" spans="1:3" s="25" customFormat="1" ht="14.1" customHeight="1" x14ac:dyDescent="0.15">
      <c r="A24" s="174" t="s">
        <v>23</v>
      </c>
      <c r="B24" s="175"/>
      <c r="C24" s="99"/>
    </row>
    <row r="25" spans="1:3" s="25" customFormat="1" ht="60" customHeight="1" x14ac:dyDescent="0.15">
      <c r="A25" s="177"/>
      <c r="B25" s="178"/>
      <c r="C25" s="179"/>
    </row>
    <row r="26" spans="1:3" s="26" customFormat="1" ht="20.100000000000001" customHeight="1" x14ac:dyDescent="0.15">
      <c r="A26" s="100"/>
      <c r="B26" s="100"/>
      <c r="C26" s="101"/>
    </row>
    <row r="27" spans="1:3" s="48" customFormat="1" ht="48" customHeight="1" x14ac:dyDescent="0.15">
      <c r="A27" s="180" t="s">
        <v>108</v>
      </c>
      <c r="B27" s="180"/>
      <c r="C27" s="180"/>
    </row>
  </sheetData>
  <mergeCells count="18">
    <mergeCell ref="A2:C2"/>
    <mergeCell ref="A4:B4"/>
    <mergeCell ref="A5:B5"/>
    <mergeCell ref="A10:A11"/>
    <mergeCell ref="A12:B12"/>
    <mergeCell ref="A13:B13"/>
    <mergeCell ref="A6:B6"/>
    <mergeCell ref="A7:B7"/>
    <mergeCell ref="A8:B8"/>
    <mergeCell ref="A9:B9"/>
    <mergeCell ref="A24:B24"/>
    <mergeCell ref="A27:C27"/>
    <mergeCell ref="A14:B14"/>
    <mergeCell ref="A15:B15"/>
    <mergeCell ref="A16:B16"/>
    <mergeCell ref="A17:A20"/>
    <mergeCell ref="A25:C25"/>
    <mergeCell ref="A21:A23"/>
  </mergeCells>
  <phoneticPr fontId="1"/>
  <conditionalFormatting sqref="C4:C13 C15:C20 A25:C25">
    <cfRule type="containsBlanks" dxfId="2" priority="1">
      <formula>LEN(TRIM(A4))=0</formula>
    </cfRule>
  </conditionalFormatting>
  <dataValidations count="1">
    <dataValidation type="list" allowBlank="1" showInputMessage="1" showErrorMessage="1" sqref="C13" xr:uid="{00000000-0002-0000-0B00-000000000000}">
      <formula1>"男,女"</formula1>
    </dataValidation>
  </dataValidations>
  <pageMargins left="0.98425196850393704" right="0.39370078740157483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D27"/>
  <sheetViews>
    <sheetView workbookViewId="0">
      <selection activeCell="C1" sqref="C1"/>
    </sheetView>
  </sheetViews>
  <sheetFormatPr defaultRowHeight="13.5" x14ac:dyDescent="0.15"/>
  <cols>
    <col min="1" max="1" width="20.625" style="7" customWidth="1"/>
    <col min="2" max="2" width="14.625" style="7" customWidth="1"/>
    <col min="3" max="3" width="48.625" style="7" customWidth="1"/>
    <col min="4" max="4" width="4.625" style="7" customWidth="1"/>
    <col min="5" max="16384" width="9" style="7"/>
  </cols>
  <sheetData>
    <row r="1" spans="1:4" s="25" customFormat="1" ht="20.100000000000001" customHeight="1" x14ac:dyDescent="0.15">
      <c r="C1" s="11">
        <f>乗船者1!C1</f>
        <v>45726</v>
      </c>
      <c r="D1" s="103" t="s">
        <v>59</v>
      </c>
    </row>
    <row r="2" spans="1:4" s="25" customFormat="1" ht="20.100000000000001" customHeight="1" x14ac:dyDescent="0.15">
      <c r="A2" s="171" t="s">
        <v>97</v>
      </c>
      <c r="B2" s="171"/>
      <c r="C2" s="171"/>
    </row>
    <row r="3" spans="1:4" s="25" customFormat="1" ht="20.100000000000001" customHeight="1" x14ac:dyDescent="0.15">
      <c r="A3" s="38"/>
      <c r="B3" s="38"/>
      <c r="C3" s="38"/>
    </row>
    <row r="4" spans="1:4" s="4" customFormat="1" ht="20.100000000000001" customHeight="1" x14ac:dyDescent="0.15">
      <c r="A4" s="172" t="s">
        <v>47</v>
      </c>
      <c r="B4" s="173"/>
      <c r="C4" s="95"/>
    </row>
    <row r="5" spans="1:4" s="4" customFormat="1" ht="20.100000000000001" customHeight="1" x14ac:dyDescent="0.15">
      <c r="A5" s="169" t="s">
        <v>63</v>
      </c>
      <c r="B5" s="170"/>
      <c r="C5" s="8"/>
    </row>
    <row r="6" spans="1:4" s="4" customFormat="1" ht="20.100000000000001" customHeight="1" x14ac:dyDescent="0.15">
      <c r="A6" s="169" t="s">
        <v>12</v>
      </c>
      <c r="B6" s="170"/>
      <c r="C6" s="9"/>
    </row>
    <row r="7" spans="1:4" s="4" customFormat="1" ht="20.100000000000001" customHeight="1" x14ac:dyDescent="0.15">
      <c r="A7" s="169" t="s">
        <v>17</v>
      </c>
      <c r="B7" s="170"/>
      <c r="C7" s="9"/>
    </row>
    <row r="8" spans="1:4" s="4" customFormat="1" ht="20.100000000000001" customHeight="1" x14ac:dyDescent="0.15">
      <c r="A8" s="169" t="s">
        <v>24</v>
      </c>
      <c r="B8" s="170"/>
      <c r="C8" s="8"/>
    </row>
    <row r="9" spans="1:4" s="4" customFormat="1" ht="20.100000000000001" customHeight="1" x14ac:dyDescent="0.15">
      <c r="A9" s="169" t="s">
        <v>25</v>
      </c>
      <c r="B9" s="170"/>
      <c r="C9" s="8"/>
    </row>
    <row r="10" spans="1:4" s="4" customFormat="1" ht="20.100000000000001" customHeight="1" x14ac:dyDescent="0.15">
      <c r="A10" s="169" t="s">
        <v>18</v>
      </c>
      <c r="B10" s="10" t="s">
        <v>26</v>
      </c>
      <c r="C10" s="8"/>
    </row>
    <row r="11" spans="1:4" s="4" customFormat="1" ht="20.100000000000001" customHeight="1" x14ac:dyDescent="0.15">
      <c r="A11" s="169"/>
      <c r="B11" s="10" t="s">
        <v>2</v>
      </c>
      <c r="C11" s="8"/>
    </row>
    <row r="12" spans="1:4" s="4" customFormat="1" ht="20.100000000000001" customHeight="1" x14ac:dyDescent="0.15">
      <c r="A12" s="169" t="s">
        <v>19</v>
      </c>
      <c r="B12" s="170"/>
      <c r="C12" s="96"/>
    </row>
    <row r="13" spans="1:4" s="4" customFormat="1" ht="20.100000000000001" customHeight="1" x14ac:dyDescent="0.15">
      <c r="A13" s="169" t="s">
        <v>48</v>
      </c>
      <c r="B13" s="170"/>
      <c r="C13" s="8"/>
    </row>
    <row r="14" spans="1:4" s="4" customFormat="1" ht="20.100000000000001" customHeight="1" x14ac:dyDescent="0.15">
      <c r="A14" s="169" t="s">
        <v>64</v>
      </c>
      <c r="B14" s="170"/>
      <c r="C14" s="97" t="str">
        <f>IF(C12&lt;&gt;"",DATEDIF(C12,$C$1,"Y"),"")</f>
        <v/>
      </c>
    </row>
    <row r="15" spans="1:4" s="4" customFormat="1" ht="20.100000000000001" customHeight="1" x14ac:dyDescent="0.15">
      <c r="A15" s="169" t="s">
        <v>87</v>
      </c>
      <c r="B15" s="170"/>
      <c r="C15" s="98"/>
    </row>
    <row r="16" spans="1:4" s="4" customFormat="1" ht="20.100000000000001" customHeight="1" x14ac:dyDescent="0.15">
      <c r="A16" s="169" t="s">
        <v>31</v>
      </c>
      <c r="B16" s="170"/>
      <c r="C16" s="8"/>
    </row>
    <row r="17" spans="1:3" s="4" customFormat="1" ht="20.100000000000001" customHeight="1" x14ac:dyDescent="0.15">
      <c r="A17" s="169" t="s">
        <v>22</v>
      </c>
      <c r="B17" s="10" t="s">
        <v>27</v>
      </c>
      <c r="C17" s="8"/>
    </row>
    <row r="18" spans="1:3" s="4" customFormat="1" ht="20.100000000000001" customHeight="1" x14ac:dyDescent="0.15">
      <c r="A18" s="169"/>
      <c r="B18" s="10" t="s">
        <v>29</v>
      </c>
      <c r="C18" s="8"/>
    </row>
    <row r="19" spans="1:3" s="4" customFormat="1" ht="20.100000000000001" customHeight="1" x14ac:dyDescent="0.15">
      <c r="A19" s="169"/>
      <c r="B19" s="10" t="s">
        <v>84</v>
      </c>
      <c r="C19" s="98"/>
    </row>
    <row r="20" spans="1:3" s="4" customFormat="1" ht="20.100000000000001" customHeight="1" x14ac:dyDescent="0.15">
      <c r="A20" s="169"/>
      <c r="B20" s="10" t="s">
        <v>61</v>
      </c>
      <c r="C20" s="8"/>
    </row>
    <row r="21" spans="1:3" s="4" customFormat="1" ht="20.100000000000001" customHeight="1" x14ac:dyDescent="0.15">
      <c r="A21" s="181" t="s">
        <v>78</v>
      </c>
      <c r="B21" s="124" t="s">
        <v>26</v>
      </c>
      <c r="C21" s="125"/>
    </row>
    <row r="22" spans="1:3" s="4" customFormat="1" ht="20.100000000000001" customHeight="1" x14ac:dyDescent="0.15">
      <c r="A22" s="181"/>
      <c r="B22" s="124" t="s">
        <v>2</v>
      </c>
      <c r="C22" s="125"/>
    </row>
    <row r="23" spans="1:3" s="4" customFormat="1" ht="20.100000000000001" customHeight="1" x14ac:dyDescent="0.15">
      <c r="A23" s="181"/>
      <c r="B23" s="124" t="s">
        <v>62</v>
      </c>
      <c r="C23" s="125"/>
    </row>
    <row r="24" spans="1:3" s="25" customFormat="1" ht="14.1" customHeight="1" x14ac:dyDescent="0.15">
      <c r="A24" s="174" t="s">
        <v>23</v>
      </c>
      <c r="B24" s="175"/>
      <c r="C24" s="99"/>
    </row>
    <row r="25" spans="1:3" s="25" customFormat="1" ht="60" customHeight="1" x14ac:dyDescent="0.15">
      <c r="A25" s="177"/>
      <c r="B25" s="178"/>
      <c r="C25" s="179"/>
    </row>
    <row r="26" spans="1:3" s="26" customFormat="1" ht="20.100000000000001" customHeight="1" x14ac:dyDescent="0.15">
      <c r="A26" s="100"/>
      <c r="B26" s="100"/>
      <c r="C26" s="101"/>
    </row>
    <row r="27" spans="1:3" s="48" customFormat="1" ht="48" customHeight="1" x14ac:dyDescent="0.15">
      <c r="A27" s="180" t="s">
        <v>108</v>
      </c>
      <c r="B27" s="180"/>
      <c r="C27" s="180"/>
    </row>
  </sheetData>
  <mergeCells count="18">
    <mergeCell ref="A2:C2"/>
    <mergeCell ref="A4:B4"/>
    <mergeCell ref="A5:B5"/>
    <mergeCell ref="A10:A11"/>
    <mergeCell ref="A12:B12"/>
    <mergeCell ref="A13:B13"/>
    <mergeCell ref="A6:B6"/>
    <mergeCell ref="A7:B7"/>
    <mergeCell ref="A8:B8"/>
    <mergeCell ref="A9:B9"/>
    <mergeCell ref="A24:B24"/>
    <mergeCell ref="A27:C27"/>
    <mergeCell ref="A14:B14"/>
    <mergeCell ref="A15:B15"/>
    <mergeCell ref="A16:B16"/>
    <mergeCell ref="A17:A20"/>
    <mergeCell ref="A25:C25"/>
    <mergeCell ref="A21:A23"/>
  </mergeCells>
  <phoneticPr fontId="1"/>
  <conditionalFormatting sqref="C4:C13 C15:C20 A25:C25">
    <cfRule type="containsBlanks" dxfId="1" priority="1">
      <formula>LEN(TRIM(A4))=0</formula>
    </cfRule>
  </conditionalFormatting>
  <dataValidations count="1">
    <dataValidation type="list" allowBlank="1" showInputMessage="1" showErrorMessage="1" sqref="C13" xr:uid="{00000000-0002-0000-0C00-000000000000}">
      <formula1>"男,女"</formula1>
    </dataValidation>
  </dataValidations>
  <pageMargins left="0.98425196850393704" right="0.39370078740157483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D27"/>
  <sheetViews>
    <sheetView workbookViewId="0">
      <selection activeCell="C1" sqref="C1"/>
    </sheetView>
  </sheetViews>
  <sheetFormatPr defaultRowHeight="13.5" x14ac:dyDescent="0.15"/>
  <cols>
    <col min="1" max="1" width="20.625" style="7" customWidth="1"/>
    <col min="2" max="2" width="14.625" style="7" customWidth="1"/>
    <col min="3" max="3" width="48.625" style="7" customWidth="1"/>
    <col min="4" max="4" width="4.625" style="7" customWidth="1"/>
    <col min="5" max="16384" width="9" style="7"/>
  </cols>
  <sheetData>
    <row r="1" spans="1:4" s="25" customFormat="1" ht="20.100000000000001" customHeight="1" x14ac:dyDescent="0.15">
      <c r="C1" s="11">
        <f>乗船者1!C1</f>
        <v>45726</v>
      </c>
      <c r="D1" s="103" t="s">
        <v>59</v>
      </c>
    </row>
    <row r="2" spans="1:4" s="25" customFormat="1" ht="20.100000000000001" customHeight="1" x14ac:dyDescent="0.15">
      <c r="A2" s="171" t="s">
        <v>97</v>
      </c>
      <c r="B2" s="171"/>
      <c r="C2" s="171"/>
    </row>
    <row r="3" spans="1:4" s="25" customFormat="1" ht="20.100000000000001" customHeight="1" x14ac:dyDescent="0.15">
      <c r="A3" s="38"/>
      <c r="B3" s="38"/>
      <c r="C3" s="38"/>
    </row>
    <row r="4" spans="1:4" s="4" customFormat="1" ht="20.100000000000001" customHeight="1" x14ac:dyDescent="0.15">
      <c r="A4" s="172" t="s">
        <v>47</v>
      </c>
      <c r="B4" s="173"/>
      <c r="C4" s="95"/>
    </row>
    <row r="5" spans="1:4" s="4" customFormat="1" ht="20.100000000000001" customHeight="1" x14ac:dyDescent="0.15">
      <c r="A5" s="169" t="s">
        <v>63</v>
      </c>
      <c r="B5" s="170"/>
      <c r="C5" s="8"/>
    </row>
    <row r="6" spans="1:4" s="4" customFormat="1" ht="20.100000000000001" customHeight="1" x14ac:dyDescent="0.15">
      <c r="A6" s="169" t="s">
        <v>12</v>
      </c>
      <c r="B6" s="170"/>
      <c r="C6" s="9"/>
    </row>
    <row r="7" spans="1:4" s="4" customFormat="1" ht="20.100000000000001" customHeight="1" x14ac:dyDescent="0.15">
      <c r="A7" s="169" t="s">
        <v>17</v>
      </c>
      <c r="B7" s="170"/>
      <c r="C7" s="9"/>
    </row>
    <row r="8" spans="1:4" s="4" customFormat="1" ht="20.100000000000001" customHeight="1" x14ac:dyDescent="0.15">
      <c r="A8" s="169" t="s">
        <v>24</v>
      </c>
      <c r="B8" s="170"/>
      <c r="C8" s="8"/>
    </row>
    <row r="9" spans="1:4" s="4" customFormat="1" ht="20.100000000000001" customHeight="1" x14ac:dyDescent="0.15">
      <c r="A9" s="169" t="s">
        <v>25</v>
      </c>
      <c r="B9" s="170"/>
      <c r="C9" s="8"/>
    </row>
    <row r="10" spans="1:4" s="4" customFormat="1" ht="20.100000000000001" customHeight="1" x14ac:dyDescent="0.15">
      <c r="A10" s="169" t="s">
        <v>18</v>
      </c>
      <c r="B10" s="10" t="s">
        <v>26</v>
      </c>
      <c r="C10" s="8"/>
    </row>
    <row r="11" spans="1:4" s="4" customFormat="1" ht="20.100000000000001" customHeight="1" x14ac:dyDescent="0.15">
      <c r="A11" s="169"/>
      <c r="B11" s="10" t="s">
        <v>2</v>
      </c>
      <c r="C11" s="8"/>
    </row>
    <row r="12" spans="1:4" s="4" customFormat="1" ht="20.100000000000001" customHeight="1" x14ac:dyDescent="0.15">
      <c r="A12" s="169" t="s">
        <v>19</v>
      </c>
      <c r="B12" s="170"/>
      <c r="C12" s="96"/>
    </row>
    <row r="13" spans="1:4" s="4" customFormat="1" ht="20.100000000000001" customHeight="1" x14ac:dyDescent="0.15">
      <c r="A13" s="169" t="s">
        <v>48</v>
      </c>
      <c r="B13" s="170"/>
      <c r="C13" s="8"/>
    </row>
    <row r="14" spans="1:4" s="4" customFormat="1" ht="20.100000000000001" customHeight="1" x14ac:dyDescent="0.15">
      <c r="A14" s="169" t="s">
        <v>64</v>
      </c>
      <c r="B14" s="170"/>
      <c r="C14" s="97" t="str">
        <f>IF(C12&lt;&gt;"",DATEDIF(C12,$C$1,"Y"),"")</f>
        <v/>
      </c>
    </row>
    <row r="15" spans="1:4" s="4" customFormat="1" ht="20.100000000000001" customHeight="1" x14ac:dyDescent="0.15">
      <c r="A15" s="169" t="s">
        <v>87</v>
      </c>
      <c r="B15" s="170"/>
      <c r="C15" s="98"/>
    </row>
    <row r="16" spans="1:4" s="4" customFormat="1" ht="20.100000000000001" customHeight="1" x14ac:dyDescent="0.15">
      <c r="A16" s="169" t="s">
        <v>31</v>
      </c>
      <c r="B16" s="170"/>
      <c r="C16" s="8"/>
    </row>
    <row r="17" spans="1:3" s="4" customFormat="1" ht="20.100000000000001" customHeight="1" x14ac:dyDescent="0.15">
      <c r="A17" s="169" t="s">
        <v>22</v>
      </c>
      <c r="B17" s="10" t="s">
        <v>27</v>
      </c>
      <c r="C17" s="8"/>
    </row>
    <row r="18" spans="1:3" s="4" customFormat="1" ht="20.100000000000001" customHeight="1" x14ac:dyDescent="0.15">
      <c r="A18" s="169"/>
      <c r="B18" s="10" t="s">
        <v>29</v>
      </c>
      <c r="C18" s="8"/>
    </row>
    <row r="19" spans="1:3" s="4" customFormat="1" ht="20.100000000000001" customHeight="1" x14ac:dyDescent="0.15">
      <c r="A19" s="169"/>
      <c r="B19" s="10" t="s">
        <v>88</v>
      </c>
      <c r="C19" s="98"/>
    </row>
    <row r="20" spans="1:3" s="4" customFormat="1" ht="20.100000000000001" customHeight="1" x14ac:dyDescent="0.15">
      <c r="A20" s="169"/>
      <c r="B20" s="10" t="s">
        <v>61</v>
      </c>
      <c r="C20" s="8"/>
    </row>
    <row r="21" spans="1:3" s="4" customFormat="1" ht="20.100000000000001" customHeight="1" x14ac:dyDescent="0.15">
      <c r="A21" s="181" t="s">
        <v>82</v>
      </c>
      <c r="B21" s="124" t="s">
        <v>26</v>
      </c>
      <c r="C21" s="125"/>
    </row>
    <row r="22" spans="1:3" s="4" customFormat="1" ht="20.100000000000001" customHeight="1" x14ac:dyDescent="0.15">
      <c r="A22" s="181"/>
      <c r="B22" s="124" t="s">
        <v>2</v>
      </c>
      <c r="C22" s="125"/>
    </row>
    <row r="23" spans="1:3" s="4" customFormat="1" ht="20.100000000000001" customHeight="1" x14ac:dyDescent="0.15">
      <c r="A23" s="181"/>
      <c r="B23" s="124" t="s">
        <v>62</v>
      </c>
      <c r="C23" s="125"/>
    </row>
    <row r="24" spans="1:3" s="25" customFormat="1" ht="14.1" customHeight="1" x14ac:dyDescent="0.15">
      <c r="A24" s="174" t="s">
        <v>23</v>
      </c>
      <c r="B24" s="175"/>
      <c r="C24" s="99"/>
    </row>
    <row r="25" spans="1:3" s="25" customFormat="1" ht="60" customHeight="1" x14ac:dyDescent="0.15">
      <c r="A25" s="177"/>
      <c r="B25" s="178"/>
      <c r="C25" s="179"/>
    </row>
    <row r="26" spans="1:3" s="26" customFormat="1" ht="20.100000000000001" customHeight="1" x14ac:dyDescent="0.15">
      <c r="A26" s="100"/>
      <c r="B26" s="100"/>
      <c r="C26" s="101"/>
    </row>
    <row r="27" spans="1:3" s="48" customFormat="1" ht="48" customHeight="1" x14ac:dyDescent="0.15">
      <c r="A27" s="180" t="s">
        <v>108</v>
      </c>
      <c r="B27" s="180"/>
      <c r="C27" s="180"/>
    </row>
  </sheetData>
  <mergeCells count="18">
    <mergeCell ref="A2:C2"/>
    <mergeCell ref="A4:B4"/>
    <mergeCell ref="A5:B5"/>
    <mergeCell ref="A10:A11"/>
    <mergeCell ref="A12:B12"/>
    <mergeCell ref="A13:B13"/>
    <mergeCell ref="A6:B6"/>
    <mergeCell ref="A7:B7"/>
    <mergeCell ref="A8:B8"/>
    <mergeCell ref="A9:B9"/>
    <mergeCell ref="A24:B24"/>
    <mergeCell ref="A27:C27"/>
    <mergeCell ref="A14:B14"/>
    <mergeCell ref="A15:B15"/>
    <mergeCell ref="A16:B16"/>
    <mergeCell ref="A17:A20"/>
    <mergeCell ref="A25:C25"/>
    <mergeCell ref="A21:A23"/>
  </mergeCells>
  <phoneticPr fontId="1"/>
  <conditionalFormatting sqref="C4:C13 C15:C20 A25:C25">
    <cfRule type="containsBlanks" dxfId="0" priority="1">
      <formula>LEN(TRIM(A4))=0</formula>
    </cfRule>
  </conditionalFormatting>
  <dataValidations count="1">
    <dataValidation type="list" allowBlank="1" showInputMessage="1" showErrorMessage="1" sqref="C13" xr:uid="{00000000-0002-0000-0D00-000000000000}">
      <formula1>"男,女"</formula1>
    </dataValidation>
  </dataValidations>
  <pageMargins left="0.98425196850393704" right="0.39370078740157483" top="0.78740157480314965" bottom="0.78740157480314965" header="0.31496062992125984" footer="0.31496062992125984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  <pageSetUpPr fitToPage="1"/>
  </sheetPr>
  <dimension ref="A1:I20"/>
  <sheetViews>
    <sheetView zoomScaleNormal="100" zoomScaleSheetLayoutView="100" workbookViewId="0"/>
  </sheetViews>
  <sheetFormatPr defaultRowHeight="13.5" x14ac:dyDescent="0.15"/>
  <cols>
    <col min="1" max="1" width="10.625" style="12" customWidth="1"/>
    <col min="2" max="2" width="4.625" style="12" customWidth="1"/>
    <col min="3" max="3" width="10.625" style="12" customWidth="1"/>
    <col min="4" max="4" width="14.625" style="16" customWidth="1"/>
    <col min="5" max="6" width="20.625" style="14" customWidth="1"/>
    <col min="7" max="7" width="12.625" style="15" customWidth="1"/>
    <col min="8" max="8" width="6.25" style="15" customWidth="1"/>
    <col min="9" max="9" width="9" style="42"/>
    <col min="10" max="16384" width="9" style="12"/>
  </cols>
  <sheetData>
    <row r="1" spans="1:9" s="13" customFormat="1" ht="20.100000000000001" customHeight="1" thickBot="1" x14ac:dyDescent="0.2">
      <c r="A1" s="33"/>
      <c r="B1" s="130" t="s">
        <v>111</v>
      </c>
      <c r="C1" s="130"/>
      <c r="D1" s="130"/>
      <c r="E1" s="130"/>
      <c r="F1" s="130"/>
      <c r="G1" s="20"/>
      <c r="H1" s="20"/>
      <c r="I1" s="42"/>
    </row>
    <row r="2" spans="1:9" s="13" customFormat="1" ht="20.100000000000001" customHeight="1" thickBot="1" x14ac:dyDescent="0.2">
      <c r="A2" s="131" t="s">
        <v>46</v>
      </c>
      <c r="B2" s="132"/>
      <c r="C2" s="132"/>
      <c r="D2" s="133" t="str">
        <f>IF(ISBLANK(テーマ概要!$D$2),"",テーマ概要!$D$2)</f>
        <v/>
      </c>
      <c r="E2" s="134"/>
      <c r="F2" s="134"/>
      <c r="G2" s="134"/>
      <c r="H2" s="135"/>
      <c r="I2" s="42"/>
    </row>
    <row r="3" spans="1:9" s="13" customFormat="1" ht="9.9499999999999993" customHeight="1" x14ac:dyDescent="0.15">
      <c r="A3" s="120"/>
      <c r="B3" s="37"/>
      <c r="C3" s="37"/>
      <c r="D3" s="39"/>
      <c r="E3" s="28"/>
      <c r="F3" s="39"/>
      <c r="G3" s="39"/>
      <c r="H3" s="123"/>
      <c r="I3" s="42"/>
    </row>
    <row r="4" spans="1:9" s="13" customFormat="1" ht="20.100000000000001" customHeight="1" thickBot="1" x14ac:dyDescent="0.2">
      <c r="A4" s="113" t="s">
        <v>86</v>
      </c>
      <c r="B4" s="114">
        <f ca="1">乗船者データ!$B$14</f>
        <v>0</v>
      </c>
      <c r="C4" s="115" t="s">
        <v>0</v>
      </c>
      <c r="D4" s="116" t="str">
        <f ca="1">乗船者データ!E4</f>
        <v/>
      </c>
      <c r="E4" s="117" t="str">
        <f ca="1">乗船者データ!G4</f>
        <v/>
      </c>
      <c r="F4" s="117" t="str">
        <f ca="1">乗船者データ!H4</f>
        <v/>
      </c>
      <c r="G4" s="117" t="str">
        <f ca="1">乗船者データ!I4</f>
        <v/>
      </c>
      <c r="H4" s="118" t="str">
        <f ca="1">乗船者データ!K4</f>
        <v/>
      </c>
      <c r="I4" s="45"/>
    </row>
    <row r="5" spans="1:9" s="13" customFormat="1" ht="20.100000000000001" customHeight="1" x14ac:dyDescent="0.15">
      <c r="A5" s="91"/>
      <c r="B5" s="92"/>
      <c r="C5" s="92"/>
      <c r="D5" s="80" t="str">
        <f ca="1">乗船者データ!E5</f>
        <v/>
      </c>
      <c r="E5" s="92" t="str">
        <f ca="1">乗船者データ!G5</f>
        <v/>
      </c>
      <c r="F5" s="92" t="str">
        <f ca="1">乗船者データ!H5</f>
        <v/>
      </c>
      <c r="G5" s="92" t="str">
        <f ca="1">乗船者データ!I5</f>
        <v/>
      </c>
      <c r="H5" s="93" t="str">
        <f ca="1">乗船者データ!K5</f>
        <v/>
      </c>
      <c r="I5" s="44"/>
    </row>
    <row r="6" spans="1:9" s="13" customFormat="1" ht="20.100000000000001" customHeight="1" x14ac:dyDescent="0.15">
      <c r="A6" s="91"/>
      <c r="B6" s="92"/>
      <c r="C6" s="92"/>
      <c r="D6" s="80" t="str">
        <f ca="1">乗船者データ!E6</f>
        <v/>
      </c>
      <c r="E6" s="92" t="str">
        <f ca="1">乗船者データ!G6</f>
        <v/>
      </c>
      <c r="F6" s="92" t="str">
        <f ca="1">乗船者データ!H6</f>
        <v/>
      </c>
      <c r="G6" s="92" t="str">
        <f ca="1">乗船者データ!I6</f>
        <v/>
      </c>
      <c r="H6" s="93" t="str">
        <f ca="1">乗船者データ!K6</f>
        <v/>
      </c>
      <c r="I6" s="44"/>
    </row>
    <row r="7" spans="1:9" s="13" customFormat="1" ht="20.100000000000001" customHeight="1" x14ac:dyDescent="0.15">
      <c r="A7" s="91"/>
      <c r="B7" s="92"/>
      <c r="C7" s="92"/>
      <c r="D7" s="80" t="str">
        <f ca="1">乗船者データ!E7</f>
        <v/>
      </c>
      <c r="E7" s="92" t="str">
        <f ca="1">乗船者データ!G7</f>
        <v/>
      </c>
      <c r="F7" s="92" t="str">
        <f ca="1">乗船者データ!H7</f>
        <v/>
      </c>
      <c r="G7" s="92" t="str">
        <f ca="1">乗船者データ!I7</f>
        <v/>
      </c>
      <c r="H7" s="93" t="str">
        <f ca="1">乗船者データ!K7</f>
        <v/>
      </c>
      <c r="I7" s="44"/>
    </row>
    <row r="8" spans="1:9" s="13" customFormat="1" ht="20.100000000000001" customHeight="1" x14ac:dyDescent="0.15">
      <c r="A8" s="91"/>
      <c r="B8" s="92"/>
      <c r="C8" s="92"/>
      <c r="D8" s="80" t="str">
        <f ca="1">乗船者データ!E8</f>
        <v/>
      </c>
      <c r="E8" s="92" t="str">
        <f ca="1">乗船者データ!G8</f>
        <v/>
      </c>
      <c r="F8" s="92" t="str">
        <f ca="1">乗船者データ!H8</f>
        <v/>
      </c>
      <c r="G8" s="92" t="str">
        <f ca="1">乗船者データ!I8</f>
        <v/>
      </c>
      <c r="H8" s="93" t="str">
        <f ca="1">乗船者データ!K8</f>
        <v/>
      </c>
      <c r="I8" s="44"/>
    </row>
    <row r="9" spans="1:9" s="13" customFormat="1" ht="20.100000000000001" customHeight="1" x14ac:dyDescent="0.15">
      <c r="A9" s="91"/>
      <c r="B9" s="92"/>
      <c r="C9" s="92"/>
      <c r="D9" s="80" t="str">
        <f ca="1">乗船者データ!E9</f>
        <v/>
      </c>
      <c r="E9" s="92" t="str">
        <f ca="1">乗船者データ!G9</f>
        <v/>
      </c>
      <c r="F9" s="92" t="str">
        <f ca="1">乗船者データ!H9</f>
        <v/>
      </c>
      <c r="G9" s="92" t="str">
        <f ca="1">乗船者データ!I9</f>
        <v/>
      </c>
      <c r="H9" s="93" t="str">
        <f ca="1">乗船者データ!K9</f>
        <v/>
      </c>
      <c r="I9" s="44"/>
    </row>
    <row r="10" spans="1:9" s="13" customFormat="1" ht="20.100000000000001" customHeight="1" x14ac:dyDescent="0.15">
      <c r="A10" s="91"/>
      <c r="B10" s="92"/>
      <c r="C10" s="92"/>
      <c r="D10" s="80" t="str">
        <f ca="1">乗船者データ!E10</f>
        <v/>
      </c>
      <c r="E10" s="92" t="str">
        <f ca="1">乗船者データ!G10</f>
        <v/>
      </c>
      <c r="F10" s="92" t="str">
        <f ca="1">乗船者データ!H10</f>
        <v/>
      </c>
      <c r="G10" s="92" t="str">
        <f ca="1">乗船者データ!I10</f>
        <v/>
      </c>
      <c r="H10" s="93" t="str">
        <f ca="1">乗船者データ!K10</f>
        <v/>
      </c>
      <c r="I10" s="44"/>
    </row>
    <row r="11" spans="1:9" s="13" customFormat="1" ht="20.100000000000001" customHeight="1" x14ac:dyDescent="0.15">
      <c r="A11" s="91"/>
      <c r="B11" s="92"/>
      <c r="C11" s="92"/>
      <c r="D11" s="80" t="str">
        <f ca="1">乗船者データ!E11</f>
        <v/>
      </c>
      <c r="E11" s="92" t="str">
        <f ca="1">乗船者データ!G11</f>
        <v/>
      </c>
      <c r="F11" s="92" t="str">
        <f ca="1">乗船者データ!H11</f>
        <v/>
      </c>
      <c r="G11" s="92" t="str">
        <f ca="1">乗船者データ!I11</f>
        <v/>
      </c>
      <c r="H11" s="93" t="str">
        <f ca="1">乗船者データ!K11</f>
        <v/>
      </c>
      <c r="I11" s="44"/>
    </row>
    <row r="12" spans="1:9" s="13" customFormat="1" ht="20.100000000000001" customHeight="1" x14ac:dyDescent="0.15">
      <c r="A12" s="91"/>
      <c r="B12" s="92"/>
      <c r="C12" s="92"/>
      <c r="D12" s="80" t="str">
        <f ca="1">乗船者データ!E12</f>
        <v/>
      </c>
      <c r="E12" s="92" t="str">
        <f ca="1">乗船者データ!G12</f>
        <v/>
      </c>
      <c r="F12" s="92" t="str">
        <f ca="1">乗船者データ!H12</f>
        <v/>
      </c>
      <c r="G12" s="92" t="str">
        <f ca="1">乗船者データ!I12</f>
        <v/>
      </c>
      <c r="H12" s="93" t="str">
        <f ca="1">乗船者データ!K12</f>
        <v/>
      </c>
      <c r="I12" s="44"/>
    </row>
    <row r="13" spans="1:9" s="13" customFormat="1" ht="20.100000000000001" customHeight="1" x14ac:dyDescent="0.15">
      <c r="A13" s="94"/>
      <c r="B13" s="121"/>
      <c r="C13" s="121"/>
      <c r="D13" s="119" t="str">
        <f ca="1">乗船者データ!E13</f>
        <v/>
      </c>
      <c r="E13" s="121" t="str">
        <f ca="1">乗船者データ!G13</f>
        <v/>
      </c>
      <c r="F13" s="121" t="str">
        <f ca="1">乗船者データ!H13</f>
        <v/>
      </c>
      <c r="G13" s="127" t="str">
        <f ca="1">乗船者データ!I13</f>
        <v/>
      </c>
      <c r="H13" s="128" t="str">
        <f ca="1">乗船者データ!K13</f>
        <v/>
      </c>
      <c r="I13" s="44"/>
    </row>
    <row r="14" spans="1:9" ht="20.100000000000001" customHeight="1" x14ac:dyDescent="0.15"/>
    <row r="15" spans="1:9" ht="20.100000000000001" customHeight="1" x14ac:dyDescent="0.15"/>
    <row r="16" spans="1:9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</sheetData>
  <mergeCells count="3">
    <mergeCell ref="B1:F1"/>
    <mergeCell ref="A2:C2"/>
    <mergeCell ref="D2:H2"/>
  </mergeCells>
  <phoneticPr fontId="1"/>
  <pageMargins left="0.47244094488188981" right="0.19685039370078741" top="0.78740157480314965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H21"/>
  <sheetViews>
    <sheetView tabSelected="1" zoomScaleNormal="100" zoomScaleSheetLayoutView="100" workbookViewId="0">
      <selection activeCell="A12" sqref="A12:G12"/>
    </sheetView>
  </sheetViews>
  <sheetFormatPr defaultRowHeight="13.5" x14ac:dyDescent="0.15"/>
  <cols>
    <col min="1" max="1" width="10.625" style="12" customWidth="1"/>
    <col min="2" max="2" width="4.625" style="12" customWidth="1"/>
    <col min="3" max="3" width="10.625" style="12" customWidth="1"/>
    <col min="4" max="4" width="14.625" style="16" customWidth="1"/>
    <col min="5" max="6" width="20.625" style="14" customWidth="1"/>
    <col min="7" max="7" width="12.625" style="15" customWidth="1"/>
    <col min="8" max="8" width="9" style="42"/>
    <col min="9" max="16384" width="9" style="12"/>
  </cols>
  <sheetData>
    <row r="1" spans="1:8" s="13" customFormat="1" ht="20.100000000000001" customHeight="1" thickBot="1" x14ac:dyDescent="0.2">
      <c r="A1" s="33"/>
      <c r="B1" s="130" t="s">
        <v>112</v>
      </c>
      <c r="C1" s="130"/>
      <c r="D1" s="130"/>
      <c r="E1" s="130"/>
      <c r="F1" s="130"/>
      <c r="G1" s="20"/>
      <c r="H1" s="42"/>
    </row>
    <row r="2" spans="1:8" s="13" customFormat="1" ht="20.100000000000001" customHeight="1" thickBot="1" x14ac:dyDescent="0.2">
      <c r="A2" s="131" t="s">
        <v>46</v>
      </c>
      <c r="B2" s="132"/>
      <c r="C2" s="132"/>
      <c r="D2" s="133"/>
      <c r="E2" s="134"/>
      <c r="F2" s="134"/>
      <c r="G2" s="135"/>
      <c r="H2" s="42" t="s">
        <v>60</v>
      </c>
    </row>
    <row r="3" spans="1:8" s="13" customFormat="1" ht="9.9499999999999993" customHeight="1" thickBot="1" x14ac:dyDescent="0.2">
      <c r="A3" s="19"/>
      <c r="B3" s="27"/>
      <c r="C3" s="37"/>
      <c r="D3" s="39"/>
      <c r="E3" s="28"/>
      <c r="F3" s="21"/>
      <c r="G3" s="29"/>
      <c r="H3" s="42"/>
    </row>
    <row r="4" spans="1:8" s="13" customFormat="1" ht="20.100000000000001" customHeight="1" thickBot="1" x14ac:dyDescent="0.2">
      <c r="A4" s="148" t="s">
        <v>107</v>
      </c>
      <c r="B4" s="148"/>
      <c r="C4" s="35" t="s">
        <v>6</v>
      </c>
      <c r="D4" s="79"/>
      <c r="E4" s="90" t="s">
        <v>45</v>
      </c>
      <c r="F4" s="150"/>
      <c r="G4" s="155"/>
      <c r="H4" s="42" t="s">
        <v>60</v>
      </c>
    </row>
    <row r="5" spans="1:8" s="13" customFormat="1" ht="20.100000000000001" customHeight="1" thickBot="1" x14ac:dyDescent="0.2">
      <c r="A5" s="149"/>
      <c r="B5" s="149"/>
      <c r="C5" s="35" t="s">
        <v>55</v>
      </c>
      <c r="D5" s="79"/>
      <c r="E5" s="90" t="s">
        <v>56</v>
      </c>
      <c r="F5" s="150"/>
      <c r="G5" s="151"/>
      <c r="H5" s="42" t="s">
        <v>60</v>
      </c>
    </row>
    <row r="6" spans="1:8" s="13" customFormat="1" ht="20.100000000000001" customHeight="1" thickBot="1" x14ac:dyDescent="0.2">
      <c r="A6" s="113" t="s">
        <v>100</v>
      </c>
      <c r="B6" s="79">
        <f ca="1">乗船者データ!$B$14</f>
        <v>0</v>
      </c>
      <c r="C6" s="122" t="s">
        <v>101</v>
      </c>
      <c r="D6" s="116"/>
      <c r="E6" s="117"/>
      <c r="F6" s="117"/>
      <c r="G6" s="118"/>
      <c r="H6" s="45" t="s">
        <v>65</v>
      </c>
    </row>
    <row r="7" spans="1:8" s="13" customFormat="1" ht="9.9499999999999993" customHeight="1" thickBot="1" x14ac:dyDescent="0.2">
      <c r="A7" s="35"/>
      <c r="B7" s="36"/>
      <c r="C7" s="36"/>
      <c r="D7" s="40"/>
      <c r="E7" s="110"/>
      <c r="F7" s="41"/>
      <c r="G7" s="22"/>
      <c r="H7" s="44"/>
    </row>
    <row r="8" spans="1:8" s="13" customFormat="1" ht="20.100000000000001" customHeight="1" thickBot="1" x14ac:dyDescent="0.2">
      <c r="A8" s="148" t="s">
        <v>92</v>
      </c>
      <c r="B8" s="148"/>
      <c r="C8" s="105" t="s">
        <v>93</v>
      </c>
      <c r="D8" s="108"/>
      <c r="E8" s="109" t="s">
        <v>94</v>
      </c>
      <c r="F8" s="159"/>
      <c r="G8" s="160"/>
      <c r="H8" s="42" t="s">
        <v>95</v>
      </c>
    </row>
    <row r="9" spans="1:8" s="13" customFormat="1" ht="20.100000000000001" customHeight="1" thickBot="1" x14ac:dyDescent="0.2">
      <c r="A9" s="149"/>
      <c r="B9" s="149"/>
      <c r="C9" s="111" t="s">
        <v>96</v>
      </c>
      <c r="D9" s="161"/>
      <c r="E9" s="162"/>
      <c r="F9" s="162"/>
      <c r="G9" s="155"/>
      <c r="H9" s="42" t="s">
        <v>110</v>
      </c>
    </row>
    <row r="10" spans="1:8" s="13" customFormat="1" ht="9.9499999999999993" customHeight="1" x14ac:dyDescent="0.15">
      <c r="A10" s="105"/>
      <c r="B10" s="106"/>
      <c r="C10" s="106"/>
      <c r="D10" s="40"/>
      <c r="E10" s="110"/>
      <c r="F10" s="41"/>
      <c r="G10" s="22"/>
      <c r="H10" s="44"/>
    </row>
    <row r="11" spans="1:8" s="13" customFormat="1" ht="20.100000000000001" customHeight="1" x14ac:dyDescent="0.15">
      <c r="A11" s="131" t="s">
        <v>43</v>
      </c>
      <c r="B11" s="132"/>
      <c r="C11" s="132"/>
      <c r="D11" s="132"/>
      <c r="E11" s="132"/>
      <c r="F11" s="132"/>
      <c r="G11" s="156"/>
      <c r="H11" s="42"/>
    </row>
    <row r="12" spans="1:8" ht="60" customHeight="1" x14ac:dyDescent="0.15">
      <c r="A12" s="142"/>
      <c r="B12" s="143"/>
      <c r="C12" s="143"/>
      <c r="D12" s="143"/>
      <c r="E12" s="143"/>
      <c r="F12" s="143"/>
      <c r="G12" s="144"/>
      <c r="H12" s="42" t="s">
        <v>60</v>
      </c>
    </row>
    <row r="13" spans="1:8" s="18" customFormat="1" ht="20.100000000000001" customHeight="1" x14ac:dyDescent="0.15">
      <c r="A13" s="131" t="s">
        <v>99</v>
      </c>
      <c r="B13" s="132"/>
      <c r="C13" s="132"/>
      <c r="D13" s="132"/>
      <c r="E13" s="132"/>
      <c r="F13" s="132"/>
      <c r="G13" s="156"/>
      <c r="H13" s="43"/>
    </row>
    <row r="14" spans="1:8" s="18" customFormat="1" ht="20.100000000000001" customHeight="1" x14ac:dyDescent="0.15">
      <c r="A14" s="163" t="s">
        <v>44</v>
      </c>
      <c r="B14" s="164"/>
      <c r="C14" s="164"/>
      <c r="D14" s="164"/>
      <c r="E14" s="164"/>
      <c r="F14" s="164"/>
      <c r="G14" s="165"/>
      <c r="H14" s="43"/>
    </row>
    <row r="15" spans="1:8" s="17" customFormat="1" ht="75" customHeight="1" x14ac:dyDescent="0.15">
      <c r="A15" s="152"/>
      <c r="B15" s="157"/>
      <c r="C15" s="157"/>
      <c r="D15" s="157"/>
      <c r="E15" s="157"/>
      <c r="F15" s="157"/>
      <c r="G15" s="158"/>
      <c r="H15" s="42" t="s">
        <v>60</v>
      </c>
    </row>
    <row r="16" spans="1:8" s="18" customFormat="1" ht="20.100000000000001" customHeight="1" x14ac:dyDescent="0.15">
      <c r="A16" s="166" t="s">
        <v>103</v>
      </c>
      <c r="B16" s="167"/>
      <c r="C16" s="167"/>
      <c r="D16" s="167"/>
      <c r="E16" s="167"/>
      <c r="F16" s="167"/>
      <c r="G16" s="168"/>
      <c r="H16" s="43"/>
    </row>
    <row r="17" spans="1:8" s="17" customFormat="1" ht="75" customHeight="1" x14ac:dyDescent="0.15">
      <c r="A17" s="152"/>
      <c r="B17" s="153"/>
      <c r="C17" s="153"/>
      <c r="D17" s="153"/>
      <c r="E17" s="153"/>
      <c r="F17" s="153"/>
      <c r="G17" s="154"/>
      <c r="H17" s="42" t="s">
        <v>104</v>
      </c>
    </row>
    <row r="18" spans="1:8" s="18" customFormat="1" ht="39" customHeight="1" x14ac:dyDescent="0.15">
      <c r="A18" s="136" t="s">
        <v>102</v>
      </c>
      <c r="B18" s="137"/>
      <c r="C18" s="137"/>
      <c r="D18" s="137"/>
      <c r="E18" s="137"/>
      <c r="F18" s="137"/>
      <c r="G18" s="138"/>
      <c r="H18" s="43"/>
    </row>
    <row r="19" spans="1:8" s="17" customFormat="1" ht="219.75" customHeight="1" x14ac:dyDescent="0.15">
      <c r="A19" s="145"/>
      <c r="B19" s="146"/>
      <c r="C19" s="146"/>
      <c r="D19" s="146"/>
      <c r="E19" s="146"/>
      <c r="F19" s="146"/>
      <c r="G19" s="147"/>
      <c r="H19" s="42" t="s">
        <v>105</v>
      </c>
    </row>
    <row r="20" spans="1:8" s="13" customFormat="1" ht="39" customHeight="1" x14ac:dyDescent="0.15">
      <c r="A20" s="139" t="s">
        <v>109</v>
      </c>
      <c r="B20" s="140"/>
      <c r="C20" s="140"/>
      <c r="D20" s="140"/>
      <c r="E20" s="140"/>
      <c r="F20" s="140"/>
      <c r="G20" s="141"/>
      <c r="H20" s="42"/>
    </row>
    <row r="21" spans="1:8" ht="60" customHeight="1" x14ac:dyDescent="0.15">
      <c r="A21" s="142"/>
      <c r="B21" s="143"/>
      <c r="C21" s="143"/>
      <c r="D21" s="143"/>
      <c r="E21" s="143"/>
      <c r="F21" s="143"/>
      <c r="G21" s="144"/>
      <c r="H21" s="42" t="s">
        <v>106</v>
      </c>
    </row>
  </sheetData>
  <mergeCells count="20">
    <mergeCell ref="F8:G8"/>
    <mergeCell ref="D9:G9"/>
    <mergeCell ref="A14:G14"/>
    <mergeCell ref="A16:G16"/>
    <mergeCell ref="A18:G18"/>
    <mergeCell ref="A20:G20"/>
    <mergeCell ref="A21:G21"/>
    <mergeCell ref="A19:G19"/>
    <mergeCell ref="B1:F1"/>
    <mergeCell ref="A4:B5"/>
    <mergeCell ref="F5:G5"/>
    <mergeCell ref="A17:G17"/>
    <mergeCell ref="A2:C2"/>
    <mergeCell ref="F4:G4"/>
    <mergeCell ref="D2:G2"/>
    <mergeCell ref="A11:G11"/>
    <mergeCell ref="A12:G12"/>
    <mergeCell ref="A13:G13"/>
    <mergeCell ref="A15:G15"/>
    <mergeCell ref="A8:B9"/>
  </mergeCells>
  <phoneticPr fontId="1"/>
  <conditionalFormatting sqref="D2:G2 D4:D5 F4:G5 A12:G12 A15:G15 A17:G17 A19:G19">
    <cfRule type="containsBlanks" dxfId="12" priority="7">
      <formula>LEN(TRIM(A2))=0</formula>
    </cfRule>
  </conditionalFormatting>
  <conditionalFormatting sqref="F8:G8 D8:D9">
    <cfRule type="containsBlanks" dxfId="11" priority="4">
      <formula>LEN(TRIM(D8))=0</formula>
    </cfRule>
  </conditionalFormatting>
  <conditionalFormatting sqref="A21:G21">
    <cfRule type="containsBlanks" dxfId="10" priority="1">
      <formula>LEN(TRIM(A21))=0</formula>
    </cfRule>
  </conditionalFormatting>
  <dataValidations count="1">
    <dataValidation type="list" allowBlank="1" showInputMessage="1" showErrorMessage="1" sqref="D8" xr:uid="{00000000-0002-0000-0200-000000000000}">
      <formula1>"1日,2日,3日,4日,5日,6日,7日,8日,9日"</formula1>
    </dataValidation>
  </dataValidations>
  <pageMargins left="0.47244094488188981" right="0.19685039370078741" top="0.78740157480314965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8"/>
  <sheetViews>
    <sheetView view="pageBreakPreview" zoomScaleNormal="100" zoomScaleSheetLayoutView="100" workbookViewId="0">
      <selection activeCell="C1" sqref="C1"/>
    </sheetView>
  </sheetViews>
  <sheetFormatPr defaultRowHeight="13.5" x14ac:dyDescent="0.15"/>
  <cols>
    <col min="1" max="1" width="20.625" style="25" customWidth="1"/>
    <col min="2" max="2" width="14.625" style="25" customWidth="1"/>
    <col min="3" max="3" width="48.625" style="25" customWidth="1"/>
    <col min="4" max="4" width="4.625" style="25" customWidth="1"/>
    <col min="5" max="16384" width="9" style="25"/>
  </cols>
  <sheetData>
    <row r="1" spans="1:4" ht="20.100000000000001" customHeight="1" x14ac:dyDescent="0.15">
      <c r="A1" s="104" t="s">
        <v>89</v>
      </c>
      <c r="C1" s="11">
        <f>乗船者1!C1</f>
        <v>45726</v>
      </c>
      <c r="D1" s="102" t="s">
        <v>59</v>
      </c>
    </row>
    <row r="2" spans="1:4" ht="20.100000000000001" customHeight="1" x14ac:dyDescent="0.15">
      <c r="A2" s="171" t="s">
        <v>97</v>
      </c>
      <c r="B2" s="171"/>
      <c r="C2" s="171"/>
    </row>
    <row r="3" spans="1:4" ht="20.100000000000001" customHeight="1" x14ac:dyDescent="0.15">
      <c r="A3" s="38"/>
      <c r="B3" s="38"/>
      <c r="C3" s="38"/>
    </row>
    <row r="4" spans="1:4" s="26" customFormat="1" ht="20.100000000000001" customHeight="1" x14ac:dyDescent="0.15">
      <c r="A4" s="172" t="s">
        <v>47</v>
      </c>
      <c r="B4" s="173"/>
      <c r="C4" s="95" t="s">
        <v>69</v>
      </c>
    </row>
    <row r="5" spans="1:4" s="26" customFormat="1" ht="20.100000000000001" customHeight="1" x14ac:dyDescent="0.15">
      <c r="A5" s="169" t="s">
        <v>63</v>
      </c>
      <c r="B5" s="170"/>
      <c r="C5" s="8" t="s">
        <v>70</v>
      </c>
    </row>
    <row r="6" spans="1:4" s="26" customFormat="1" ht="20.100000000000001" customHeight="1" x14ac:dyDescent="0.15">
      <c r="A6" s="169" t="s">
        <v>12</v>
      </c>
      <c r="B6" s="170"/>
      <c r="C6" s="9" t="s">
        <v>49</v>
      </c>
    </row>
    <row r="7" spans="1:4" s="26" customFormat="1" ht="20.100000000000001" customHeight="1" x14ac:dyDescent="0.15">
      <c r="A7" s="169" t="s">
        <v>17</v>
      </c>
      <c r="B7" s="170"/>
      <c r="C7" s="9" t="s">
        <v>50</v>
      </c>
    </row>
    <row r="8" spans="1:4" s="26" customFormat="1" ht="20.100000000000001" customHeight="1" x14ac:dyDescent="0.15">
      <c r="A8" s="169" t="s">
        <v>24</v>
      </c>
      <c r="B8" s="170"/>
      <c r="C8" s="8" t="s">
        <v>71</v>
      </c>
    </row>
    <row r="9" spans="1:4" s="26" customFormat="1" ht="20.100000000000001" customHeight="1" x14ac:dyDescent="0.15">
      <c r="A9" s="169" t="s">
        <v>25</v>
      </c>
      <c r="B9" s="170"/>
      <c r="C9" s="8" t="s">
        <v>72</v>
      </c>
    </row>
    <row r="10" spans="1:4" s="26" customFormat="1" ht="20.100000000000001" customHeight="1" x14ac:dyDescent="0.15">
      <c r="A10" s="169" t="s">
        <v>18</v>
      </c>
      <c r="B10" s="10" t="s">
        <v>26</v>
      </c>
      <c r="C10" s="8" t="s">
        <v>68</v>
      </c>
    </row>
    <row r="11" spans="1:4" s="26" customFormat="1" ht="20.100000000000001" customHeight="1" x14ac:dyDescent="0.15">
      <c r="A11" s="169"/>
      <c r="B11" s="10" t="s">
        <v>2</v>
      </c>
      <c r="C11" s="8" t="s">
        <v>51</v>
      </c>
    </row>
    <row r="12" spans="1:4" s="26" customFormat="1" ht="20.100000000000001" customHeight="1" x14ac:dyDescent="0.15">
      <c r="A12" s="169" t="s">
        <v>19</v>
      </c>
      <c r="B12" s="170"/>
      <c r="C12" s="96">
        <v>35840</v>
      </c>
    </row>
    <row r="13" spans="1:4" s="26" customFormat="1" ht="20.100000000000001" customHeight="1" x14ac:dyDescent="0.15">
      <c r="A13" s="169" t="s">
        <v>52</v>
      </c>
      <c r="B13" s="170"/>
      <c r="C13" s="8" t="s">
        <v>20</v>
      </c>
    </row>
    <row r="14" spans="1:4" s="26" customFormat="1" ht="20.100000000000001" customHeight="1" x14ac:dyDescent="0.15">
      <c r="A14" s="169" t="s">
        <v>64</v>
      </c>
      <c r="B14" s="170"/>
      <c r="C14" s="97">
        <f>IF(C12&lt;&gt;"",DATEDIF(C12,$C$1,"Y"),"")</f>
        <v>27</v>
      </c>
    </row>
    <row r="15" spans="1:4" s="26" customFormat="1" ht="20.100000000000001" customHeight="1" x14ac:dyDescent="0.15">
      <c r="A15" s="169" t="s">
        <v>21</v>
      </c>
      <c r="B15" s="170"/>
      <c r="C15" s="98" t="s">
        <v>90</v>
      </c>
    </row>
    <row r="16" spans="1:4" s="26" customFormat="1" ht="20.100000000000001" customHeight="1" x14ac:dyDescent="0.15">
      <c r="A16" s="169" t="s">
        <v>31</v>
      </c>
      <c r="B16" s="170"/>
      <c r="C16" s="8" t="s">
        <v>53</v>
      </c>
    </row>
    <row r="17" spans="1:3" s="26" customFormat="1" ht="20.100000000000001" customHeight="1" x14ac:dyDescent="0.15">
      <c r="A17" s="169" t="s">
        <v>22</v>
      </c>
      <c r="B17" s="10" t="s">
        <v>27</v>
      </c>
      <c r="C17" s="8" t="s">
        <v>91</v>
      </c>
    </row>
    <row r="18" spans="1:3" s="26" customFormat="1" ht="20.100000000000001" customHeight="1" x14ac:dyDescent="0.15">
      <c r="A18" s="169"/>
      <c r="B18" s="10" t="s">
        <v>29</v>
      </c>
      <c r="C18" s="8" t="s">
        <v>66</v>
      </c>
    </row>
    <row r="19" spans="1:3" s="26" customFormat="1" ht="20.100000000000001" customHeight="1" x14ac:dyDescent="0.15">
      <c r="A19" s="169"/>
      <c r="B19" s="10" t="s">
        <v>84</v>
      </c>
      <c r="C19" s="98" t="s">
        <v>67</v>
      </c>
    </row>
    <row r="20" spans="1:3" s="26" customFormat="1" ht="20.100000000000001" customHeight="1" x14ac:dyDescent="0.15">
      <c r="A20" s="169"/>
      <c r="B20" s="10" t="s">
        <v>61</v>
      </c>
      <c r="C20" s="8"/>
    </row>
    <row r="21" spans="1:3" s="26" customFormat="1" ht="20.100000000000001" customHeight="1" x14ac:dyDescent="0.15">
      <c r="A21" s="169" t="s">
        <v>76</v>
      </c>
      <c r="B21" s="10" t="s">
        <v>26</v>
      </c>
      <c r="C21" s="8" t="s">
        <v>68</v>
      </c>
    </row>
    <row r="22" spans="1:3" s="26" customFormat="1" ht="20.100000000000001" customHeight="1" x14ac:dyDescent="0.15">
      <c r="A22" s="169"/>
      <c r="B22" s="10" t="s">
        <v>2</v>
      </c>
      <c r="C22" s="8" t="s">
        <v>51</v>
      </c>
    </row>
    <row r="23" spans="1:3" s="26" customFormat="1" ht="20.100000000000001" customHeight="1" x14ac:dyDescent="0.15">
      <c r="A23" s="169"/>
      <c r="B23" s="10" t="s">
        <v>62</v>
      </c>
      <c r="C23" s="8" t="s">
        <v>50</v>
      </c>
    </row>
    <row r="24" spans="1:3" ht="14.1" customHeight="1" x14ac:dyDescent="0.15">
      <c r="A24" s="174" t="s">
        <v>23</v>
      </c>
      <c r="B24" s="175"/>
      <c r="C24" s="99"/>
    </row>
    <row r="25" spans="1:3" ht="60" customHeight="1" x14ac:dyDescent="0.15">
      <c r="A25" s="177" t="s">
        <v>98</v>
      </c>
      <c r="B25" s="178"/>
      <c r="C25" s="179"/>
    </row>
    <row r="26" spans="1:3" s="26" customFormat="1" ht="20.100000000000001" customHeight="1" x14ac:dyDescent="0.15">
      <c r="A26" s="100"/>
      <c r="B26" s="100"/>
      <c r="C26" s="101"/>
    </row>
    <row r="27" spans="1:3" ht="48" customHeight="1" x14ac:dyDescent="0.15">
      <c r="A27" s="176" t="s">
        <v>83</v>
      </c>
      <c r="B27" s="176"/>
      <c r="C27" s="176"/>
    </row>
    <row r="28" spans="1:3" x14ac:dyDescent="0.15">
      <c r="A28" s="176"/>
      <c r="B28" s="176"/>
      <c r="C28" s="176"/>
    </row>
  </sheetData>
  <mergeCells count="18">
    <mergeCell ref="A21:A23"/>
    <mergeCell ref="A24:B24"/>
    <mergeCell ref="A27:C28"/>
    <mergeCell ref="A9:B9"/>
    <mergeCell ref="A10:A11"/>
    <mergeCell ref="A12:B12"/>
    <mergeCell ref="A13:B13"/>
    <mergeCell ref="A14:B14"/>
    <mergeCell ref="A25:C25"/>
    <mergeCell ref="A15:B15"/>
    <mergeCell ref="A16:B16"/>
    <mergeCell ref="A17:A20"/>
    <mergeCell ref="A8:B8"/>
    <mergeCell ref="A2:C2"/>
    <mergeCell ref="A4:B4"/>
    <mergeCell ref="A5:B5"/>
    <mergeCell ref="A6:B6"/>
    <mergeCell ref="A7:B7"/>
  </mergeCells>
  <phoneticPr fontId="1"/>
  <hyperlinks>
    <hyperlink ref="C15" r:id="rId1" xr:uid="{00000000-0004-0000-0300-000000000000}"/>
  </hyperlinks>
  <pageMargins left="0.98425196850393704" right="0.39370078740157483" top="0.78740157480314965" bottom="0.78740157480314965" header="0.31496062992125984" footer="0.31496062992125984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D27"/>
  <sheetViews>
    <sheetView zoomScaleNormal="100" workbookViewId="0">
      <selection activeCell="A2" sqref="A2:C2"/>
    </sheetView>
  </sheetViews>
  <sheetFormatPr defaultRowHeight="13.5" x14ac:dyDescent="0.15"/>
  <cols>
    <col min="1" max="1" width="20.625" style="7" customWidth="1"/>
    <col min="2" max="2" width="14.625" style="7" customWidth="1"/>
    <col min="3" max="3" width="48.625" style="7" customWidth="1"/>
    <col min="4" max="4" width="4.625" style="7" customWidth="1"/>
    <col min="5" max="16384" width="9" style="7"/>
  </cols>
  <sheetData>
    <row r="1" spans="1:4" s="25" customFormat="1" ht="20.100000000000001" customHeight="1" x14ac:dyDescent="0.15">
      <c r="C1" s="11">
        <v>45726</v>
      </c>
      <c r="D1" s="103" t="s">
        <v>59</v>
      </c>
    </row>
    <row r="2" spans="1:4" s="25" customFormat="1" ht="20.100000000000001" customHeight="1" x14ac:dyDescent="0.15">
      <c r="A2" s="171" t="s">
        <v>97</v>
      </c>
      <c r="B2" s="171"/>
      <c r="C2" s="171"/>
    </row>
    <row r="3" spans="1:4" s="25" customFormat="1" ht="20.100000000000001" customHeight="1" x14ac:dyDescent="0.15">
      <c r="A3" s="38"/>
      <c r="B3" s="38"/>
      <c r="C3" s="38"/>
    </row>
    <row r="4" spans="1:4" s="4" customFormat="1" ht="20.100000000000001" customHeight="1" x14ac:dyDescent="0.15">
      <c r="A4" s="172" t="s">
        <v>47</v>
      </c>
      <c r="B4" s="173"/>
      <c r="C4" s="95"/>
    </row>
    <row r="5" spans="1:4" s="4" customFormat="1" ht="20.100000000000001" customHeight="1" x14ac:dyDescent="0.15">
      <c r="A5" s="169" t="s">
        <v>63</v>
      </c>
      <c r="B5" s="170"/>
      <c r="C5" s="8"/>
    </row>
    <row r="6" spans="1:4" s="4" customFormat="1" ht="20.100000000000001" customHeight="1" x14ac:dyDescent="0.15">
      <c r="A6" s="169" t="s">
        <v>12</v>
      </c>
      <c r="B6" s="170"/>
      <c r="C6" s="9"/>
    </row>
    <row r="7" spans="1:4" s="4" customFormat="1" ht="20.100000000000001" customHeight="1" x14ac:dyDescent="0.15">
      <c r="A7" s="169" t="s">
        <v>17</v>
      </c>
      <c r="B7" s="170"/>
      <c r="C7" s="9"/>
    </row>
    <row r="8" spans="1:4" s="4" customFormat="1" ht="20.100000000000001" customHeight="1" x14ac:dyDescent="0.15">
      <c r="A8" s="169" t="s">
        <v>24</v>
      </c>
      <c r="B8" s="170"/>
      <c r="C8" s="8"/>
    </row>
    <row r="9" spans="1:4" s="4" customFormat="1" ht="20.100000000000001" customHeight="1" x14ac:dyDescent="0.15">
      <c r="A9" s="169" t="s">
        <v>25</v>
      </c>
      <c r="B9" s="170"/>
      <c r="C9" s="8"/>
    </row>
    <row r="10" spans="1:4" s="4" customFormat="1" ht="20.100000000000001" customHeight="1" x14ac:dyDescent="0.15">
      <c r="A10" s="169" t="s">
        <v>18</v>
      </c>
      <c r="B10" s="10" t="s">
        <v>26</v>
      </c>
      <c r="C10" s="8"/>
    </row>
    <row r="11" spans="1:4" s="4" customFormat="1" ht="20.100000000000001" customHeight="1" x14ac:dyDescent="0.15">
      <c r="A11" s="169"/>
      <c r="B11" s="10" t="s">
        <v>2</v>
      </c>
      <c r="C11" s="8"/>
    </row>
    <row r="12" spans="1:4" s="4" customFormat="1" ht="20.100000000000001" customHeight="1" x14ac:dyDescent="0.15">
      <c r="A12" s="169" t="s">
        <v>19</v>
      </c>
      <c r="B12" s="170"/>
      <c r="C12" s="96"/>
    </row>
    <row r="13" spans="1:4" s="4" customFormat="1" ht="20.100000000000001" customHeight="1" x14ac:dyDescent="0.15">
      <c r="A13" s="169" t="s">
        <v>48</v>
      </c>
      <c r="B13" s="170"/>
      <c r="C13" s="8"/>
    </row>
    <row r="14" spans="1:4" s="4" customFormat="1" ht="20.100000000000001" customHeight="1" x14ac:dyDescent="0.15">
      <c r="A14" s="169" t="s">
        <v>64</v>
      </c>
      <c r="B14" s="170"/>
      <c r="C14" s="107" t="str">
        <f>IF(C12&lt;&gt;"",DATEDIF(C12,$C$1,"Y"),"")</f>
        <v/>
      </c>
    </row>
    <row r="15" spans="1:4" s="4" customFormat="1" ht="20.100000000000001" customHeight="1" x14ac:dyDescent="0.15">
      <c r="A15" s="169" t="s">
        <v>85</v>
      </c>
      <c r="B15" s="170"/>
      <c r="C15" s="98"/>
    </row>
    <row r="16" spans="1:4" s="4" customFormat="1" ht="20.100000000000001" customHeight="1" x14ac:dyDescent="0.15">
      <c r="A16" s="169" t="s">
        <v>31</v>
      </c>
      <c r="B16" s="170"/>
      <c r="C16" s="8"/>
    </row>
    <row r="17" spans="1:3" s="4" customFormat="1" ht="20.100000000000001" customHeight="1" x14ac:dyDescent="0.15">
      <c r="A17" s="169" t="s">
        <v>22</v>
      </c>
      <c r="B17" s="10" t="s">
        <v>27</v>
      </c>
      <c r="C17" s="8"/>
    </row>
    <row r="18" spans="1:3" s="4" customFormat="1" ht="20.100000000000001" customHeight="1" x14ac:dyDescent="0.15">
      <c r="A18" s="169"/>
      <c r="B18" s="10" t="s">
        <v>29</v>
      </c>
      <c r="C18" s="8"/>
    </row>
    <row r="19" spans="1:3" s="4" customFormat="1" ht="20.100000000000001" customHeight="1" x14ac:dyDescent="0.15">
      <c r="A19" s="169"/>
      <c r="B19" s="10" t="s">
        <v>84</v>
      </c>
      <c r="C19" s="98"/>
    </row>
    <row r="20" spans="1:3" s="4" customFormat="1" ht="20.100000000000001" customHeight="1" x14ac:dyDescent="0.15">
      <c r="A20" s="169"/>
      <c r="B20" s="10" t="s">
        <v>61</v>
      </c>
      <c r="C20" s="8"/>
    </row>
    <row r="21" spans="1:3" s="4" customFormat="1" ht="20.100000000000001" customHeight="1" x14ac:dyDescent="0.15">
      <c r="A21" s="169" t="s">
        <v>76</v>
      </c>
      <c r="B21" s="10" t="s">
        <v>26</v>
      </c>
      <c r="C21" s="8"/>
    </row>
    <row r="22" spans="1:3" s="4" customFormat="1" ht="20.100000000000001" customHeight="1" x14ac:dyDescent="0.15">
      <c r="A22" s="169"/>
      <c r="B22" s="10" t="s">
        <v>2</v>
      </c>
      <c r="C22" s="8"/>
    </row>
    <row r="23" spans="1:3" s="4" customFormat="1" ht="20.100000000000001" customHeight="1" x14ac:dyDescent="0.15">
      <c r="A23" s="169"/>
      <c r="B23" s="10" t="s">
        <v>62</v>
      </c>
      <c r="C23" s="8"/>
    </row>
    <row r="24" spans="1:3" s="25" customFormat="1" ht="14.1" customHeight="1" x14ac:dyDescent="0.15">
      <c r="A24" s="174" t="s">
        <v>23</v>
      </c>
      <c r="B24" s="175"/>
      <c r="C24" s="99"/>
    </row>
    <row r="25" spans="1:3" s="25" customFormat="1" ht="60" customHeight="1" x14ac:dyDescent="0.15">
      <c r="A25" s="177"/>
      <c r="B25" s="178"/>
      <c r="C25" s="179"/>
    </row>
    <row r="26" spans="1:3" s="26" customFormat="1" ht="20.100000000000001" customHeight="1" x14ac:dyDescent="0.15">
      <c r="A26" s="46"/>
      <c r="B26" s="46"/>
      <c r="C26" s="47"/>
    </row>
    <row r="27" spans="1:3" s="48" customFormat="1" ht="48" customHeight="1" x14ac:dyDescent="0.15">
      <c r="A27" s="180" t="s">
        <v>108</v>
      </c>
      <c r="B27" s="180"/>
      <c r="C27" s="180"/>
    </row>
  </sheetData>
  <mergeCells count="18">
    <mergeCell ref="A24:B24"/>
    <mergeCell ref="A17:A20"/>
    <mergeCell ref="A27:C27"/>
    <mergeCell ref="A9:B9"/>
    <mergeCell ref="A12:B12"/>
    <mergeCell ref="A13:B13"/>
    <mergeCell ref="A14:B14"/>
    <mergeCell ref="A25:C25"/>
    <mergeCell ref="A2:C2"/>
    <mergeCell ref="A4:B4"/>
    <mergeCell ref="A21:A23"/>
    <mergeCell ref="A15:B15"/>
    <mergeCell ref="A5:B5"/>
    <mergeCell ref="A6:B6"/>
    <mergeCell ref="A8:B8"/>
    <mergeCell ref="A7:B7"/>
    <mergeCell ref="A16:B16"/>
    <mergeCell ref="A10:A11"/>
  </mergeCells>
  <phoneticPr fontId="1"/>
  <conditionalFormatting sqref="C4:C13 C15:C23 A25:C25">
    <cfRule type="containsBlanks" dxfId="9" priority="1">
      <formula>LEN(TRIM(A4))=0</formula>
    </cfRule>
  </conditionalFormatting>
  <dataValidations count="1">
    <dataValidation type="list" allowBlank="1" showInputMessage="1" showErrorMessage="1" sqref="C13" xr:uid="{00000000-0002-0000-0400-000000000000}">
      <formula1>"男,女"</formula1>
    </dataValidation>
  </dataValidations>
  <pageMargins left="0.98425196850393704" right="0.39370078740157483" top="0.78740157480314965" bottom="0.78740157480314965" header="0.31496062992125984" footer="0.31496062992125984"/>
  <pageSetup paperSize="9"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D27"/>
  <sheetViews>
    <sheetView workbookViewId="0">
      <selection activeCell="C1" sqref="C1"/>
    </sheetView>
  </sheetViews>
  <sheetFormatPr defaultRowHeight="13.5" x14ac:dyDescent="0.15"/>
  <cols>
    <col min="1" max="1" width="20.625" style="7" customWidth="1"/>
    <col min="2" max="2" width="14.625" style="7" customWidth="1"/>
    <col min="3" max="3" width="48.625" style="7" customWidth="1"/>
    <col min="4" max="4" width="4.625" style="7" customWidth="1"/>
    <col min="5" max="16384" width="9" style="7"/>
  </cols>
  <sheetData>
    <row r="1" spans="1:4" s="25" customFormat="1" ht="20.100000000000001" customHeight="1" x14ac:dyDescent="0.15">
      <c r="C1" s="11">
        <f>乗船者1!C1</f>
        <v>45726</v>
      </c>
      <c r="D1" s="103" t="s">
        <v>59</v>
      </c>
    </row>
    <row r="2" spans="1:4" s="25" customFormat="1" ht="20.100000000000001" customHeight="1" x14ac:dyDescent="0.15">
      <c r="A2" s="171" t="s">
        <v>97</v>
      </c>
      <c r="B2" s="171"/>
      <c r="C2" s="171"/>
    </row>
    <row r="3" spans="1:4" s="25" customFormat="1" ht="20.100000000000001" customHeight="1" x14ac:dyDescent="0.15">
      <c r="A3" s="38"/>
      <c r="B3" s="38"/>
      <c r="C3" s="38"/>
    </row>
    <row r="4" spans="1:4" s="4" customFormat="1" ht="20.100000000000001" customHeight="1" x14ac:dyDescent="0.15">
      <c r="A4" s="172" t="s">
        <v>47</v>
      </c>
      <c r="B4" s="173"/>
      <c r="C4" s="23"/>
    </row>
    <row r="5" spans="1:4" s="4" customFormat="1" ht="20.100000000000001" customHeight="1" x14ac:dyDescent="0.15">
      <c r="A5" s="169" t="s">
        <v>63</v>
      </c>
      <c r="B5" s="170"/>
      <c r="C5" s="23"/>
    </row>
    <row r="6" spans="1:4" s="4" customFormat="1" ht="20.100000000000001" customHeight="1" x14ac:dyDescent="0.15">
      <c r="A6" s="169" t="s">
        <v>12</v>
      </c>
      <c r="B6" s="170"/>
      <c r="C6" s="24"/>
    </row>
    <row r="7" spans="1:4" s="4" customFormat="1" ht="20.100000000000001" customHeight="1" x14ac:dyDescent="0.15">
      <c r="A7" s="169" t="s">
        <v>17</v>
      </c>
      <c r="B7" s="170"/>
      <c r="C7" s="9"/>
    </row>
    <row r="8" spans="1:4" s="4" customFormat="1" ht="20.100000000000001" customHeight="1" x14ac:dyDescent="0.15">
      <c r="A8" s="169" t="s">
        <v>24</v>
      </c>
      <c r="B8" s="170"/>
      <c r="C8" s="8"/>
    </row>
    <row r="9" spans="1:4" s="4" customFormat="1" ht="20.100000000000001" customHeight="1" x14ac:dyDescent="0.15">
      <c r="A9" s="169" t="s">
        <v>25</v>
      </c>
      <c r="B9" s="170"/>
      <c r="C9" s="8"/>
    </row>
    <row r="10" spans="1:4" s="4" customFormat="1" ht="20.100000000000001" customHeight="1" x14ac:dyDescent="0.15">
      <c r="A10" s="169" t="s">
        <v>18</v>
      </c>
      <c r="B10" s="10" t="s">
        <v>26</v>
      </c>
      <c r="C10" s="8"/>
    </row>
    <row r="11" spans="1:4" s="4" customFormat="1" ht="20.100000000000001" customHeight="1" x14ac:dyDescent="0.15">
      <c r="A11" s="169"/>
      <c r="B11" s="10" t="s">
        <v>2</v>
      </c>
      <c r="C11" s="8"/>
    </row>
    <row r="12" spans="1:4" s="4" customFormat="1" ht="20.100000000000001" customHeight="1" x14ac:dyDescent="0.15">
      <c r="A12" s="169" t="s">
        <v>19</v>
      </c>
      <c r="B12" s="170"/>
      <c r="C12" s="96"/>
    </row>
    <row r="13" spans="1:4" s="4" customFormat="1" ht="20.100000000000001" customHeight="1" x14ac:dyDescent="0.15">
      <c r="A13" s="169" t="s">
        <v>48</v>
      </c>
      <c r="B13" s="170"/>
      <c r="C13" s="8"/>
    </row>
    <row r="14" spans="1:4" s="4" customFormat="1" ht="20.100000000000001" customHeight="1" x14ac:dyDescent="0.15">
      <c r="A14" s="169" t="s">
        <v>64</v>
      </c>
      <c r="B14" s="170"/>
      <c r="C14" s="97" t="str">
        <f>IF(C12&lt;&gt;"",DATEDIF(C12,$C$1,"Y"),"")</f>
        <v/>
      </c>
    </row>
    <row r="15" spans="1:4" s="4" customFormat="1" ht="20.100000000000001" customHeight="1" x14ac:dyDescent="0.15">
      <c r="A15" s="169" t="s">
        <v>85</v>
      </c>
      <c r="B15" s="170"/>
      <c r="C15" s="98"/>
    </row>
    <row r="16" spans="1:4" s="4" customFormat="1" ht="20.100000000000001" customHeight="1" x14ac:dyDescent="0.15">
      <c r="A16" s="169" t="s">
        <v>31</v>
      </c>
      <c r="B16" s="170"/>
      <c r="C16" s="8"/>
    </row>
    <row r="17" spans="1:3" s="4" customFormat="1" ht="20.100000000000001" customHeight="1" x14ac:dyDescent="0.15">
      <c r="A17" s="169" t="s">
        <v>22</v>
      </c>
      <c r="B17" s="10" t="s">
        <v>27</v>
      </c>
      <c r="C17" s="8"/>
    </row>
    <row r="18" spans="1:3" s="4" customFormat="1" ht="20.100000000000001" customHeight="1" x14ac:dyDescent="0.15">
      <c r="A18" s="169"/>
      <c r="B18" s="10" t="s">
        <v>29</v>
      </c>
      <c r="C18" s="8"/>
    </row>
    <row r="19" spans="1:3" s="4" customFormat="1" ht="20.100000000000001" customHeight="1" x14ac:dyDescent="0.15">
      <c r="A19" s="169"/>
      <c r="B19" s="89" t="s">
        <v>84</v>
      </c>
      <c r="C19" s="98"/>
    </row>
    <row r="20" spans="1:3" s="4" customFormat="1" ht="20.100000000000001" customHeight="1" x14ac:dyDescent="0.15">
      <c r="A20" s="169"/>
      <c r="B20" s="10" t="s">
        <v>61</v>
      </c>
      <c r="C20" s="8"/>
    </row>
    <row r="21" spans="1:3" s="4" customFormat="1" ht="20.100000000000001" customHeight="1" x14ac:dyDescent="0.15">
      <c r="A21" s="181" t="s">
        <v>77</v>
      </c>
      <c r="B21" s="124" t="s">
        <v>26</v>
      </c>
      <c r="C21" s="125"/>
    </row>
    <row r="22" spans="1:3" s="4" customFormat="1" ht="20.100000000000001" customHeight="1" x14ac:dyDescent="0.15">
      <c r="A22" s="181"/>
      <c r="B22" s="124" t="s">
        <v>2</v>
      </c>
      <c r="C22" s="125"/>
    </row>
    <row r="23" spans="1:3" s="4" customFormat="1" ht="20.100000000000001" customHeight="1" x14ac:dyDescent="0.15">
      <c r="A23" s="181"/>
      <c r="B23" s="124" t="s">
        <v>62</v>
      </c>
      <c r="C23" s="126"/>
    </row>
    <row r="24" spans="1:3" s="25" customFormat="1" ht="14.1" customHeight="1" x14ac:dyDescent="0.15">
      <c r="A24" s="174" t="s">
        <v>23</v>
      </c>
      <c r="B24" s="175"/>
      <c r="C24" s="99"/>
    </row>
    <row r="25" spans="1:3" s="25" customFormat="1" ht="60" customHeight="1" x14ac:dyDescent="0.15">
      <c r="A25" s="177"/>
      <c r="B25" s="178"/>
      <c r="C25" s="179"/>
    </row>
    <row r="26" spans="1:3" s="26" customFormat="1" ht="20.100000000000001" customHeight="1" x14ac:dyDescent="0.15">
      <c r="A26" s="100"/>
      <c r="B26" s="100"/>
      <c r="C26" s="101"/>
    </row>
    <row r="27" spans="1:3" s="48" customFormat="1" ht="48" customHeight="1" x14ac:dyDescent="0.15">
      <c r="A27" s="180" t="s">
        <v>108</v>
      </c>
      <c r="B27" s="180"/>
      <c r="C27" s="180"/>
    </row>
  </sheetData>
  <mergeCells count="18">
    <mergeCell ref="A21:A23"/>
    <mergeCell ref="A24:B24"/>
    <mergeCell ref="A27:C27"/>
    <mergeCell ref="A9:B9"/>
    <mergeCell ref="A10:A11"/>
    <mergeCell ref="A12:B12"/>
    <mergeCell ref="A13:B13"/>
    <mergeCell ref="A14:B14"/>
    <mergeCell ref="A25:C25"/>
    <mergeCell ref="A15:B15"/>
    <mergeCell ref="A16:B16"/>
    <mergeCell ref="A17:A20"/>
    <mergeCell ref="A8:B8"/>
    <mergeCell ref="A2:C2"/>
    <mergeCell ref="A4:B4"/>
    <mergeCell ref="A5:B5"/>
    <mergeCell ref="A6:B6"/>
    <mergeCell ref="A7:B7"/>
  </mergeCells>
  <phoneticPr fontId="1"/>
  <conditionalFormatting sqref="C4:C13 C15:C20 A25:C25">
    <cfRule type="containsBlanks" dxfId="8" priority="1">
      <formula>LEN(TRIM(A4))=0</formula>
    </cfRule>
  </conditionalFormatting>
  <dataValidations count="1">
    <dataValidation type="list" allowBlank="1" showInputMessage="1" showErrorMessage="1" sqref="C13" xr:uid="{00000000-0002-0000-0500-000000000000}">
      <formula1>"男,女"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D27"/>
  <sheetViews>
    <sheetView workbookViewId="0">
      <selection activeCell="C1" sqref="C1"/>
    </sheetView>
  </sheetViews>
  <sheetFormatPr defaultRowHeight="13.5" x14ac:dyDescent="0.15"/>
  <cols>
    <col min="1" max="1" width="20.625" style="7" customWidth="1"/>
    <col min="2" max="2" width="14.625" style="7" customWidth="1"/>
    <col min="3" max="3" width="48.625" style="7" customWidth="1"/>
    <col min="4" max="4" width="4.625" style="7" customWidth="1"/>
    <col min="5" max="16384" width="9" style="7"/>
  </cols>
  <sheetData>
    <row r="1" spans="1:4" s="25" customFormat="1" ht="20.100000000000001" customHeight="1" x14ac:dyDescent="0.15">
      <c r="C1" s="11">
        <f>乗船者1!C1</f>
        <v>45726</v>
      </c>
      <c r="D1" s="103" t="s">
        <v>59</v>
      </c>
    </row>
    <row r="2" spans="1:4" s="25" customFormat="1" ht="20.100000000000001" customHeight="1" x14ac:dyDescent="0.15">
      <c r="A2" s="171" t="s">
        <v>97</v>
      </c>
      <c r="B2" s="171"/>
      <c r="C2" s="171"/>
    </row>
    <row r="3" spans="1:4" s="25" customFormat="1" ht="20.100000000000001" customHeight="1" x14ac:dyDescent="0.15">
      <c r="A3" s="38"/>
      <c r="B3" s="38"/>
      <c r="C3" s="38"/>
    </row>
    <row r="4" spans="1:4" s="4" customFormat="1" ht="20.100000000000001" customHeight="1" x14ac:dyDescent="0.15">
      <c r="A4" s="172" t="s">
        <v>47</v>
      </c>
      <c r="B4" s="173"/>
      <c r="C4" s="95"/>
    </row>
    <row r="5" spans="1:4" s="4" customFormat="1" ht="20.100000000000001" customHeight="1" x14ac:dyDescent="0.15">
      <c r="A5" s="169" t="s">
        <v>63</v>
      </c>
      <c r="B5" s="170"/>
      <c r="C5" s="8"/>
    </row>
    <row r="6" spans="1:4" s="4" customFormat="1" ht="20.100000000000001" customHeight="1" x14ac:dyDescent="0.15">
      <c r="A6" s="169" t="s">
        <v>12</v>
      </c>
      <c r="B6" s="170"/>
      <c r="C6" s="9"/>
    </row>
    <row r="7" spans="1:4" s="4" customFormat="1" ht="20.100000000000001" customHeight="1" x14ac:dyDescent="0.15">
      <c r="A7" s="169" t="s">
        <v>17</v>
      </c>
      <c r="B7" s="170"/>
      <c r="C7" s="9"/>
    </row>
    <row r="8" spans="1:4" s="4" customFormat="1" ht="20.100000000000001" customHeight="1" x14ac:dyDescent="0.15">
      <c r="A8" s="169" t="s">
        <v>24</v>
      </c>
      <c r="B8" s="170"/>
      <c r="C8" s="8"/>
    </row>
    <row r="9" spans="1:4" s="4" customFormat="1" ht="20.100000000000001" customHeight="1" x14ac:dyDescent="0.15">
      <c r="A9" s="169" t="s">
        <v>25</v>
      </c>
      <c r="B9" s="170"/>
      <c r="C9" s="8"/>
    </row>
    <row r="10" spans="1:4" s="4" customFormat="1" ht="20.100000000000001" customHeight="1" x14ac:dyDescent="0.15">
      <c r="A10" s="169" t="s">
        <v>18</v>
      </c>
      <c r="B10" s="10" t="s">
        <v>26</v>
      </c>
      <c r="C10" s="8"/>
    </row>
    <row r="11" spans="1:4" s="4" customFormat="1" ht="20.100000000000001" customHeight="1" x14ac:dyDescent="0.15">
      <c r="A11" s="169"/>
      <c r="B11" s="10" t="s">
        <v>2</v>
      </c>
      <c r="C11" s="8"/>
    </row>
    <row r="12" spans="1:4" s="4" customFormat="1" ht="20.100000000000001" customHeight="1" x14ac:dyDescent="0.15">
      <c r="A12" s="169" t="s">
        <v>19</v>
      </c>
      <c r="B12" s="170"/>
      <c r="C12" s="96"/>
    </row>
    <row r="13" spans="1:4" s="4" customFormat="1" ht="20.100000000000001" customHeight="1" x14ac:dyDescent="0.15">
      <c r="A13" s="169" t="s">
        <v>48</v>
      </c>
      <c r="B13" s="170"/>
      <c r="C13" s="8"/>
    </row>
    <row r="14" spans="1:4" s="4" customFormat="1" ht="20.100000000000001" customHeight="1" x14ac:dyDescent="0.15">
      <c r="A14" s="169" t="s">
        <v>64</v>
      </c>
      <c r="B14" s="170"/>
      <c r="C14" s="97" t="str">
        <f>IF(C12&lt;&gt;"",DATEDIF(C12,$C$1,"Y"),"")</f>
        <v/>
      </c>
    </row>
    <row r="15" spans="1:4" s="4" customFormat="1" ht="20.100000000000001" customHeight="1" x14ac:dyDescent="0.15">
      <c r="A15" s="169" t="s">
        <v>85</v>
      </c>
      <c r="B15" s="170"/>
      <c r="C15" s="98"/>
    </row>
    <row r="16" spans="1:4" s="4" customFormat="1" ht="20.100000000000001" customHeight="1" x14ac:dyDescent="0.15">
      <c r="A16" s="169" t="s">
        <v>31</v>
      </c>
      <c r="B16" s="170"/>
      <c r="C16" s="8"/>
    </row>
    <row r="17" spans="1:3" s="4" customFormat="1" ht="20.100000000000001" customHeight="1" x14ac:dyDescent="0.15">
      <c r="A17" s="169" t="s">
        <v>22</v>
      </c>
      <c r="B17" s="10" t="s">
        <v>27</v>
      </c>
      <c r="C17" s="8"/>
    </row>
    <row r="18" spans="1:3" s="4" customFormat="1" ht="20.100000000000001" customHeight="1" x14ac:dyDescent="0.15">
      <c r="A18" s="169"/>
      <c r="B18" s="10" t="s">
        <v>29</v>
      </c>
      <c r="C18" s="8"/>
    </row>
    <row r="19" spans="1:3" s="4" customFormat="1" ht="20.100000000000001" customHeight="1" x14ac:dyDescent="0.15">
      <c r="A19" s="169"/>
      <c r="B19" s="10" t="s">
        <v>84</v>
      </c>
      <c r="C19" s="98"/>
    </row>
    <row r="20" spans="1:3" s="4" customFormat="1" ht="20.100000000000001" customHeight="1" x14ac:dyDescent="0.15">
      <c r="A20" s="169"/>
      <c r="B20" s="10" t="s">
        <v>61</v>
      </c>
      <c r="C20" s="8"/>
    </row>
    <row r="21" spans="1:3" s="4" customFormat="1" ht="20.100000000000001" customHeight="1" x14ac:dyDescent="0.15">
      <c r="A21" s="181" t="s">
        <v>78</v>
      </c>
      <c r="B21" s="124" t="s">
        <v>26</v>
      </c>
      <c r="C21" s="125"/>
    </row>
    <row r="22" spans="1:3" s="4" customFormat="1" ht="20.100000000000001" customHeight="1" x14ac:dyDescent="0.15">
      <c r="A22" s="181"/>
      <c r="B22" s="124" t="s">
        <v>2</v>
      </c>
      <c r="C22" s="125"/>
    </row>
    <row r="23" spans="1:3" s="4" customFormat="1" ht="20.100000000000001" customHeight="1" x14ac:dyDescent="0.15">
      <c r="A23" s="181"/>
      <c r="B23" s="124" t="s">
        <v>62</v>
      </c>
      <c r="C23" s="125"/>
    </row>
    <row r="24" spans="1:3" s="25" customFormat="1" ht="14.1" customHeight="1" x14ac:dyDescent="0.15">
      <c r="A24" s="174" t="s">
        <v>23</v>
      </c>
      <c r="B24" s="175"/>
      <c r="C24" s="99"/>
    </row>
    <row r="25" spans="1:3" s="25" customFormat="1" ht="60" customHeight="1" x14ac:dyDescent="0.15">
      <c r="A25" s="177"/>
      <c r="B25" s="178"/>
      <c r="C25" s="179"/>
    </row>
    <row r="26" spans="1:3" s="26" customFormat="1" ht="20.100000000000001" customHeight="1" x14ac:dyDescent="0.15">
      <c r="A26" s="100"/>
      <c r="B26" s="100"/>
      <c r="C26" s="101"/>
    </row>
    <row r="27" spans="1:3" s="48" customFormat="1" ht="48" customHeight="1" x14ac:dyDescent="0.15">
      <c r="A27" s="180" t="s">
        <v>108</v>
      </c>
      <c r="B27" s="180"/>
      <c r="C27" s="180"/>
    </row>
  </sheetData>
  <mergeCells count="18">
    <mergeCell ref="A21:A23"/>
    <mergeCell ref="A24:B24"/>
    <mergeCell ref="A27:C27"/>
    <mergeCell ref="A9:B9"/>
    <mergeCell ref="A10:A11"/>
    <mergeCell ref="A12:B12"/>
    <mergeCell ref="A13:B13"/>
    <mergeCell ref="A14:B14"/>
    <mergeCell ref="A25:C25"/>
    <mergeCell ref="A15:B15"/>
    <mergeCell ref="A16:B16"/>
    <mergeCell ref="A17:A20"/>
    <mergeCell ref="A8:B8"/>
    <mergeCell ref="A2:C2"/>
    <mergeCell ref="A4:B4"/>
    <mergeCell ref="A5:B5"/>
    <mergeCell ref="A6:B6"/>
    <mergeCell ref="A7:B7"/>
  </mergeCells>
  <phoneticPr fontId="1"/>
  <conditionalFormatting sqref="C4:C13 C15:C20 A25:C25">
    <cfRule type="containsBlanks" dxfId="7" priority="1">
      <formula>LEN(TRIM(A4))=0</formula>
    </cfRule>
  </conditionalFormatting>
  <dataValidations count="1">
    <dataValidation type="list" allowBlank="1" showInputMessage="1" showErrorMessage="1" sqref="C13" xr:uid="{00000000-0002-0000-0600-000000000000}">
      <formula1>"男,女"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D27"/>
  <sheetViews>
    <sheetView workbookViewId="0">
      <selection activeCell="C1" sqref="C1"/>
    </sheetView>
  </sheetViews>
  <sheetFormatPr defaultRowHeight="13.5" x14ac:dyDescent="0.15"/>
  <cols>
    <col min="1" max="1" width="20.625" style="7" customWidth="1"/>
    <col min="2" max="2" width="14.625" style="7" customWidth="1"/>
    <col min="3" max="3" width="48.625" style="7" customWidth="1"/>
    <col min="4" max="4" width="4.625" style="7" customWidth="1"/>
    <col min="5" max="16384" width="9" style="7"/>
  </cols>
  <sheetData>
    <row r="1" spans="1:4" s="25" customFormat="1" ht="20.100000000000001" customHeight="1" x14ac:dyDescent="0.15">
      <c r="C1" s="11">
        <f>乗船者1!C1</f>
        <v>45726</v>
      </c>
      <c r="D1" s="103" t="s">
        <v>59</v>
      </c>
    </row>
    <row r="2" spans="1:4" s="25" customFormat="1" ht="20.100000000000001" customHeight="1" x14ac:dyDescent="0.15">
      <c r="A2" s="171" t="s">
        <v>97</v>
      </c>
      <c r="B2" s="171"/>
      <c r="C2" s="171"/>
    </row>
    <row r="3" spans="1:4" s="25" customFormat="1" ht="20.100000000000001" customHeight="1" x14ac:dyDescent="0.15">
      <c r="A3" s="38"/>
      <c r="B3" s="38"/>
      <c r="C3" s="38"/>
    </row>
    <row r="4" spans="1:4" s="4" customFormat="1" ht="20.100000000000001" customHeight="1" x14ac:dyDescent="0.15">
      <c r="A4" s="172" t="s">
        <v>47</v>
      </c>
      <c r="B4" s="173"/>
      <c r="C4" s="112"/>
    </row>
    <row r="5" spans="1:4" s="4" customFormat="1" ht="20.100000000000001" customHeight="1" x14ac:dyDescent="0.15">
      <c r="A5" s="169" t="s">
        <v>63</v>
      </c>
      <c r="B5" s="170"/>
      <c r="C5" s="8"/>
    </row>
    <row r="6" spans="1:4" s="4" customFormat="1" ht="20.100000000000001" customHeight="1" x14ac:dyDescent="0.15">
      <c r="A6" s="169" t="s">
        <v>12</v>
      </c>
      <c r="B6" s="170"/>
      <c r="C6" s="9"/>
    </row>
    <row r="7" spans="1:4" s="4" customFormat="1" ht="20.100000000000001" customHeight="1" x14ac:dyDescent="0.15">
      <c r="A7" s="169" t="s">
        <v>17</v>
      </c>
      <c r="B7" s="170"/>
      <c r="C7" s="9"/>
    </row>
    <row r="8" spans="1:4" s="4" customFormat="1" ht="20.100000000000001" customHeight="1" x14ac:dyDescent="0.15">
      <c r="A8" s="169" t="s">
        <v>24</v>
      </c>
      <c r="B8" s="170"/>
      <c r="C8" s="8"/>
    </row>
    <row r="9" spans="1:4" s="4" customFormat="1" ht="20.100000000000001" customHeight="1" x14ac:dyDescent="0.15">
      <c r="A9" s="169" t="s">
        <v>25</v>
      </c>
      <c r="B9" s="170"/>
      <c r="C9" s="8"/>
    </row>
    <row r="10" spans="1:4" s="4" customFormat="1" ht="20.100000000000001" customHeight="1" x14ac:dyDescent="0.15">
      <c r="A10" s="169" t="s">
        <v>18</v>
      </c>
      <c r="B10" s="10" t="s">
        <v>26</v>
      </c>
      <c r="C10" s="8"/>
    </row>
    <row r="11" spans="1:4" s="4" customFormat="1" ht="20.100000000000001" customHeight="1" x14ac:dyDescent="0.15">
      <c r="A11" s="169"/>
      <c r="B11" s="10" t="s">
        <v>2</v>
      </c>
      <c r="C11" s="8"/>
    </row>
    <row r="12" spans="1:4" s="4" customFormat="1" ht="20.100000000000001" customHeight="1" x14ac:dyDescent="0.15">
      <c r="A12" s="169" t="s">
        <v>19</v>
      </c>
      <c r="B12" s="170"/>
      <c r="C12" s="96"/>
    </row>
    <row r="13" spans="1:4" s="4" customFormat="1" ht="20.100000000000001" customHeight="1" x14ac:dyDescent="0.15">
      <c r="A13" s="169" t="s">
        <v>48</v>
      </c>
      <c r="B13" s="170"/>
      <c r="C13" s="8"/>
    </row>
    <row r="14" spans="1:4" s="4" customFormat="1" ht="20.100000000000001" customHeight="1" x14ac:dyDescent="0.15">
      <c r="A14" s="169" t="s">
        <v>64</v>
      </c>
      <c r="B14" s="170"/>
      <c r="C14" s="97" t="str">
        <f>IF(C12&lt;&gt;"",DATEDIF(C12,$C$1,"Y"),"")</f>
        <v/>
      </c>
    </row>
    <row r="15" spans="1:4" s="4" customFormat="1" ht="20.100000000000001" customHeight="1" x14ac:dyDescent="0.15">
      <c r="A15" s="169" t="s">
        <v>85</v>
      </c>
      <c r="B15" s="170"/>
      <c r="C15" s="98"/>
    </row>
    <row r="16" spans="1:4" s="4" customFormat="1" ht="20.100000000000001" customHeight="1" x14ac:dyDescent="0.15">
      <c r="A16" s="169" t="s">
        <v>31</v>
      </c>
      <c r="B16" s="170"/>
      <c r="C16" s="8"/>
    </row>
    <row r="17" spans="1:3" s="4" customFormat="1" ht="20.100000000000001" customHeight="1" x14ac:dyDescent="0.15">
      <c r="A17" s="169" t="s">
        <v>22</v>
      </c>
      <c r="B17" s="10" t="s">
        <v>27</v>
      </c>
      <c r="C17" s="8"/>
    </row>
    <row r="18" spans="1:3" s="4" customFormat="1" ht="20.100000000000001" customHeight="1" x14ac:dyDescent="0.15">
      <c r="A18" s="169"/>
      <c r="B18" s="10" t="s">
        <v>29</v>
      </c>
      <c r="C18" s="8"/>
    </row>
    <row r="19" spans="1:3" s="4" customFormat="1" ht="20.100000000000001" customHeight="1" x14ac:dyDescent="0.15">
      <c r="A19" s="169"/>
      <c r="B19" s="10" t="s">
        <v>84</v>
      </c>
      <c r="C19" s="98"/>
    </row>
    <row r="20" spans="1:3" s="4" customFormat="1" ht="20.100000000000001" customHeight="1" x14ac:dyDescent="0.15">
      <c r="A20" s="169"/>
      <c r="B20" s="10" t="s">
        <v>61</v>
      </c>
      <c r="C20" s="8"/>
    </row>
    <row r="21" spans="1:3" s="4" customFormat="1" ht="20.100000000000001" customHeight="1" x14ac:dyDescent="0.15">
      <c r="A21" s="181" t="s">
        <v>78</v>
      </c>
      <c r="B21" s="124" t="s">
        <v>26</v>
      </c>
      <c r="C21" s="125"/>
    </row>
    <row r="22" spans="1:3" s="4" customFormat="1" ht="20.100000000000001" customHeight="1" x14ac:dyDescent="0.15">
      <c r="A22" s="181"/>
      <c r="B22" s="124" t="s">
        <v>2</v>
      </c>
      <c r="C22" s="125"/>
    </row>
    <row r="23" spans="1:3" s="4" customFormat="1" ht="20.100000000000001" customHeight="1" x14ac:dyDescent="0.15">
      <c r="A23" s="181"/>
      <c r="B23" s="124" t="s">
        <v>62</v>
      </c>
      <c r="C23" s="125"/>
    </row>
    <row r="24" spans="1:3" s="25" customFormat="1" ht="14.1" customHeight="1" x14ac:dyDescent="0.15">
      <c r="A24" s="174" t="s">
        <v>23</v>
      </c>
      <c r="B24" s="175"/>
      <c r="C24" s="99"/>
    </row>
    <row r="25" spans="1:3" s="25" customFormat="1" ht="60" customHeight="1" x14ac:dyDescent="0.15">
      <c r="A25" s="177"/>
      <c r="B25" s="178"/>
      <c r="C25" s="179"/>
    </row>
    <row r="26" spans="1:3" s="26" customFormat="1" ht="20.100000000000001" customHeight="1" x14ac:dyDescent="0.15">
      <c r="A26" s="100"/>
      <c r="B26" s="100"/>
      <c r="C26" s="101"/>
    </row>
    <row r="27" spans="1:3" s="48" customFormat="1" ht="48" customHeight="1" x14ac:dyDescent="0.15">
      <c r="A27" s="180" t="s">
        <v>108</v>
      </c>
      <c r="B27" s="180"/>
      <c r="C27" s="180"/>
    </row>
  </sheetData>
  <mergeCells count="18">
    <mergeCell ref="A21:A23"/>
    <mergeCell ref="A24:B24"/>
    <mergeCell ref="A27:C27"/>
    <mergeCell ref="A9:B9"/>
    <mergeCell ref="A10:A11"/>
    <mergeCell ref="A12:B12"/>
    <mergeCell ref="A13:B13"/>
    <mergeCell ref="A14:B14"/>
    <mergeCell ref="A25:C25"/>
    <mergeCell ref="A15:B15"/>
    <mergeCell ref="A16:B16"/>
    <mergeCell ref="A17:A20"/>
    <mergeCell ref="A8:B8"/>
    <mergeCell ref="A2:C2"/>
    <mergeCell ref="A4:B4"/>
    <mergeCell ref="A5:B5"/>
    <mergeCell ref="A6:B6"/>
    <mergeCell ref="A7:B7"/>
  </mergeCells>
  <phoneticPr fontId="1"/>
  <conditionalFormatting sqref="C4:C13 C15:C20 A25:C25">
    <cfRule type="containsBlanks" dxfId="6" priority="1">
      <formula>LEN(TRIM(A4))=0</formula>
    </cfRule>
  </conditionalFormatting>
  <dataValidations count="1">
    <dataValidation type="list" allowBlank="1" showInputMessage="1" showErrorMessage="1" sqref="C13" xr:uid="{00000000-0002-0000-0700-000000000000}">
      <formula1>"男,女"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D27"/>
  <sheetViews>
    <sheetView workbookViewId="0">
      <selection activeCell="C1" sqref="C1"/>
    </sheetView>
  </sheetViews>
  <sheetFormatPr defaultRowHeight="13.5" x14ac:dyDescent="0.15"/>
  <cols>
    <col min="1" max="1" width="20.625" style="7" customWidth="1"/>
    <col min="2" max="2" width="14.625" style="7" customWidth="1"/>
    <col min="3" max="3" width="48.625" style="7" customWidth="1"/>
    <col min="4" max="4" width="4.625" style="7" customWidth="1"/>
    <col min="5" max="16384" width="9" style="7"/>
  </cols>
  <sheetData>
    <row r="1" spans="1:4" s="25" customFormat="1" ht="20.100000000000001" customHeight="1" x14ac:dyDescent="0.15">
      <c r="C1" s="11">
        <f>乗船者1!C1</f>
        <v>45726</v>
      </c>
      <c r="D1" s="103" t="s">
        <v>59</v>
      </c>
    </row>
    <row r="2" spans="1:4" s="25" customFormat="1" ht="20.100000000000001" customHeight="1" x14ac:dyDescent="0.15">
      <c r="A2" s="171" t="s">
        <v>97</v>
      </c>
      <c r="B2" s="171"/>
      <c r="C2" s="171"/>
    </row>
    <row r="3" spans="1:4" s="25" customFormat="1" ht="20.100000000000001" customHeight="1" x14ac:dyDescent="0.15">
      <c r="A3" s="38"/>
      <c r="B3" s="38"/>
      <c r="C3" s="38"/>
    </row>
    <row r="4" spans="1:4" s="4" customFormat="1" ht="20.100000000000001" customHeight="1" x14ac:dyDescent="0.15">
      <c r="A4" s="172" t="s">
        <v>47</v>
      </c>
      <c r="B4" s="173"/>
      <c r="C4" s="95"/>
    </row>
    <row r="5" spans="1:4" s="4" customFormat="1" ht="20.100000000000001" customHeight="1" x14ac:dyDescent="0.15">
      <c r="A5" s="169" t="s">
        <v>63</v>
      </c>
      <c r="B5" s="170"/>
      <c r="C5" s="8"/>
    </row>
    <row r="6" spans="1:4" s="4" customFormat="1" ht="20.100000000000001" customHeight="1" x14ac:dyDescent="0.15">
      <c r="A6" s="169" t="s">
        <v>12</v>
      </c>
      <c r="B6" s="170"/>
      <c r="C6" s="9"/>
    </row>
    <row r="7" spans="1:4" s="4" customFormat="1" ht="20.100000000000001" customHeight="1" x14ac:dyDescent="0.15">
      <c r="A7" s="169" t="s">
        <v>17</v>
      </c>
      <c r="B7" s="170"/>
      <c r="C7" s="9"/>
    </row>
    <row r="8" spans="1:4" s="4" customFormat="1" ht="20.100000000000001" customHeight="1" x14ac:dyDescent="0.15">
      <c r="A8" s="169" t="s">
        <v>24</v>
      </c>
      <c r="B8" s="170"/>
      <c r="C8" s="8"/>
    </row>
    <row r="9" spans="1:4" s="4" customFormat="1" ht="20.100000000000001" customHeight="1" x14ac:dyDescent="0.15">
      <c r="A9" s="169" t="s">
        <v>25</v>
      </c>
      <c r="B9" s="170"/>
      <c r="C9" s="8"/>
    </row>
    <row r="10" spans="1:4" s="4" customFormat="1" ht="20.100000000000001" customHeight="1" x14ac:dyDescent="0.15">
      <c r="A10" s="169" t="s">
        <v>18</v>
      </c>
      <c r="B10" s="10" t="s">
        <v>26</v>
      </c>
      <c r="C10" s="8"/>
    </row>
    <row r="11" spans="1:4" s="4" customFormat="1" ht="20.100000000000001" customHeight="1" x14ac:dyDescent="0.15">
      <c r="A11" s="169"/>
      <c r="B11" s="10" t="s">
        <v>2</v>
      </c>
      <c r="C11" s="8"/>
    </row>
    <row r="12" spans="1:4" s="4" customFormat="1" ht="20.100000000000001" customHeight="1" x14ac:dyDescent="0.15">
      <c r="A12" s="169" t="s">
        <v>19</v>
      </c>
      <c r="B12" s="170"/>
      <c r="C12" s="96"/>
    </row>
    <row r="13" spans="1:4" s="4" customFormat="1" ht="20.100000000000001" customHeight="1" x14ac:dyDescent="0.15">
      <c r="A13" s="169" t="s">
        <v>48</v>
      </c>
      <c r="B13" s="170"/>
      <c r="C13" s="8"/>
    </row>
    <row r="14" spans="1:4" s="4" customFormat="1" ht="20.100000000000001" customHeight="1" x14ac:dyDescent="0.15">
      <c r="A14" s="169" t="s">
        <v>64</v>
      </c>
      <c r="B14" s="170"/>
      <c r="C14" s="97" t="str">
        <f>IF(C12&lt;&gt;"",DATEDIF(C12,$C$1,"Y"),"")</f>
        <v/>
      </c>
    </row>
    <row r="15" spans="1:4" s="4" customFormat="1" ht="20.100000000000001" customHeight="1" x14ac:dyDescent="0.15">
      <c r="A15" s="169" t="s">
        <v>85</v>
      </c>
      <c r="B15" s="170"/>
      <c r="C15" s="98"/>
    </row>
    <row r="16" spans="1:4" s="4" customFormat="1" ht="20.100000000000001" customHeight="1" x14ac:dyDescent="0.15">
      <c r="A16" s="169" t="s">
        <v>31</v>
      </c>
      <c r="B16" s="170"/>
      <c r="C16" s="8"/>
    </row>
    <row r="17" spans="1:3" s="4" customFormat="1" ht="20.100000000000001" customHeight="1" x14ac:dyDescent="0.15">
      <c r="A17" s="169" t="s">
        <v>22</v>
      </c>
      <c r="B17" s="10" t="s">
        <v>27</v>
      </c>
      <c r="C17" s="8"/>
    </row>
    <row r="18" spans="1:3" s="4" customFormat="1" ht="20.100000000000001" customHeight="1" x14ac:dyDescent="0.15">
      <c r="A18" s="169"/>
      <c r="B18" s="10" t="s">
        <v>29</v>
      </c>
      <c r="C18" s="8"/>
    </row>
    <row r="19" spans="1:3" s="4" customFormat="1" ht="20.100000000000001" customHeight="1" x14ac:dyDescent="0.15">
      <c r="A19" s="169"/>
      <c r="B19" s="10" t="s">
        <v>84</v>
      </c>
      <c r="C19" s="98"/>
    </row>
    <row r="20" spans="1:3" s="4" customFormat="1" ht="20.100000000000001" customHeight="1" x14ac:dyDescent="0.15">
      <c r="A20" s="169"/>
      <c r="B20" s="10" t="s">
        <v>61</v>
      </c>
      <c r="C20" s="8"/>
    </row>
    <row r="21" spans="1:3" s="4" customFormat="1" ht="20.100000000000001" customHeight="1" x14ac:dyDescent="0.15">
      <c r="A21" s="181" t="s">
        <v>79</v>
      </c>
      <c r="B21" s="124" t="s">
        <v>26</v>
      </c>
      <c r="C21" s="125"/>
    </row>
    <row r="22" spans="1:3" s="4" customFormat="1" ht="20.100000000000001" customHeight="1" x14ac:dyDescent="0.15">
      <c r="A22" s="181"/>
      <c r="B22" s="124" t="s">
        <v>2</v>
      </c>
      <c r="C22" s="125"/>
    </row>
    <row r="23" spans="1:3" s="4" customFormat="1" ht="20.100000000000001" customHeight="1" x14ac:dyDescent="0.15">
      <c r="A23" s="181"/>
      <c r="B23" s="124" t="s">
        <v>62</v>
      </c>
      <c r="C23" s="125"/>
    </row>
    <row r="24" spans="1:3" s="25" customFormat="1" ht="14.1" customHeight="1" x14ac:dyDescent="0.15">
      <c r="A24" s="174" t="s">
        <v>23</v>
      </c>
      <c r="B24" s="175"/>
      <c r="C24" s="99"/>
    </row>
    <row r="25" spans="1:3" s="25" customFormat="1" ht="60" customHeight="1" x14ac:dyDescent="0.15">
      <c r="A25" s="177"/>
      <c r="B25" s="178"/>
      <c r="C25" s="179"/>
    </row>
    <row r="26" spans="1:3" s="26" customFormat="1" ht="20.100000000000001" customHeight="1" x14ac:dyDescent="0.15">
      <c r="A26" s="100"/>
      <c r="B26" s="100"/>
      <c r="C26" s="101"/>
    </row>
    <row r="27" spans="1:3" s="48" customFormat="1" ht="48" customHeight="1" x14ac:dyDescent="0.15">
      <c r="A27" s="180" t="s">
        <v>108</v>
      </c>
      <c r="B27" s="180"/>
      <c r="C27" s="180"/>
    </row>
  </sheetData>
  <mergeCells count="18">
    <mergeCell ref="A21:A23"/>
    <mergeCell ref="A24:B24"/>
    <mergeCell ref="A27:C27"/>
    <mergeCell ref="A9:B9"/>
    <mergeCell ref="A10:A11"/>
    <mergeCell ref="A12:B12"/>
    <mergeCell ref="A13:B13"/>
    <mergeCell ref="A14:B14"/>
    <mergeCell ref="A25:C25"/>
    <mergeCell ref="A15:B15"/>
    <mergeCell ref="A16:B16"/>
    <mergeCell ref="A17:A20"/>
    <mergeCell ref="A8:B8"/>
    <mergeCell ref="A2:C2"/>
    <mergeCell ref="A4:B4"/>
    <mergeCell ref="A5:B5"/>
    <mergeCell ref="A6:B6"/>
    <mergeCell ref="A7:B7"/>
  </mergeCells>
  <phoneticPr fontId="1"/>
  <conditionalFormatting sqref="C4:C13 C15:C20 A25:C25">
    <cfRule type="containsBlanks" dxfId="5" priority="1">
      <formula>LEN(TRIM(A4))=0</formula>
    </cfRule>
  </conditionalFormatting>
  <dataValidations count="1">
    <dataValidation type="list" allowBlank="1" showInputMessage="1" showErrorMessage="1" sqref="C13" xr:uid="{00000000-0002-0000-0800-000000000000}">
      <formula1>"男,女"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3</vt:i4>
      </vt:variant>
    </vt:vector>
  </HeadingPairs>
  <TitlesOfParts>
    <vt:vector size="17" baseType="lpstr">
      <vt:lpstr>乗船者データ</vt:lpstr>
      <vt:lpstr>乗船者リスト</vt:lpstr>
      <vt:lpstr>テーマ概要</vt:lpstr>
      <vt:lpstr>記入例</vt:lpstr>
      <vt:lpstr>乗船者1</vt:lpstr>
      <vt:lpstr>乗船者2</vt:lpstr>
      <vt:lpstr>乗船者3</vt:lpstr>
      <vt:lpstr>乗船者4</vt:lpstr>
      <vt:lpstr>乗船者5</vt:lpstr>
      <vt:lpstr>乗船者6</vt:lpstr>
      <vt:lpstr>乗船者7</vt:lpstr>
      <vt:lpstr>乗船者8</vt:lpstr>
      <vt:lpstr>乗船者9</vt:lpstr>
      <vt:lpstr>乗船者10</vt:lpstr>
      <vt:lpstr>テーマ概要!Print_Area</vt:lpstr>
      <vt:lpstr>記入例!Print_Area</vt:lpstr>
      <vt:lpstr>乗船者リスト!Print_Area</vt:lpstr>
    </vt:vector>
  </TitlesOfParts>
  <Company>KUMS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</dc:creator>
  <cp:lastModifiedBy>杉山　清香</cp:lastModifiedBy>
  <cp:lastPrinted>2023-06-05T05:43:59Z</cp:lastPrinted>
  <dcterms:created xsi:type="dcterms:W3CDTF">2012-01-23T15:44:15Z</dcterms:created>
  <dcterms:modified xsi:type="dcterms:W3CDTF">2024-11-15T04:47:20Z</dcterms:modified>
</cp:coreProperties>
</file>